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75" windowWidth="9555" windowHeight="5385"/>
  </bookViews>
  <sheets>
    <sheet name="leagues_NHL_2015_teams" sheetId="1" r:id="rId1"/>
    <sheet name="Sheet1" sheetId="2" r:id="rId2"/>
  </sheets>
  <definedNames>
    <definedName name="_xlnm._FilterDatabase" localSheetId="0" hidden="1">leagues_NHL_2015_teams!$A$1:$V$31</definedName>
  </definedNames>
  <calcPr calcId="0"/>
</workbook>
</file>

<file path=xl/calcChain.xml><?xml version="1.0" encoding="utf-8"?>
<calcChain xmlns="http://schemas.openxmlformats.org/spreadsheetml/2006/main">
  <c r="S1" i="1" l="1"/>
  <c r="O1" i="1"/>
  <c r="E3" i="1"/>
  <c r="E8" i="1"/>
  <c r="E2" i="1"/>
  <c r="E7" i="1"/>
  <c r="E4" i="1"/>
  <c r="E6" i="1"/>
  <c r="E10" i="1"/>
  <c r="E12" i="1"/>
  <c r="E22" i="1"/>
  <c r="E14" i="1"/>
  <c r="E11" i="1"/>
  <c r="E9" i="1"/>
  <c r="E19" i="1"/>
  <c r="E16" i="1"/>
  <c r="E17" i="1"/>
  <c r="E25" i="1"/>
  <c r="E15" i="1"/>
  <c r="E13" i="1"/>
  <c r="E23" i="1"/>
  <c r="E27" i="1"/>
  <c r="E28" i="1"/>
  <c r="E20" i="1"/>
  <c r="E26" i="1"/>
  <c r="E21" i="1"/>
  <c r="E18" i="1"/>
  <c r="E24" i="1"/>
  <c r="E31" i="1"/>
  <c r="E30" i="1"/>
  <c r="E29" i="1"/>
  <c r="E5" i="1"/>
  <c r="K3" i="1"/>
  <c r="K8" i="1"/>
  <c r="K2" i="1"/>
  <c r="K7" i="1"/>
  <c r="K4" i="1"/>
  <c r="K6" i="1"/>
  <c r="K10" i="1"/>
  <c r="K12" i="1"/>
  <c r="K22" i="1"/>
  <c r="K14" i="1"/>
  <c r="K11" i="1"/>
  <c r="K9" i="1"/>
  <c r="K19" i="1"/>
  <c r="K16" i="1"/>
  <c r="K17" i="1"/>
  <c r="K25" i="1"/>
  <c r="K15" i="1"/>
  <c r="K13" i="1"/>
  <c r="K23" i="1"/>
  <c r="K27" i="1"/>
  <c r="K28" i="1"/>
  <c r="K20" i="1"/>
  <c r="K26" i="1"/>
  <c r="K21" i="1"/>
  <c r="K18" i="1"/>
  <c r="K24" i="1"/>
  <c r="K31" i="1"/>
  <c r="K30" i="1"/>
  <c r="K29" i="1"/>
  <c r="K5" i="1"/>
  <c r="T1" i="1"/>
  <c r="U1" i="1"/>
  <c r="R1" i="1"/>
  <c r="N1" i="1"/>
  <c r="N3" i="1"/>
  <c r="P3" i="1"/>
  <c r="Q3" i="1"/>
  <c r="N20" i="1"/>
  <c r="P20" i="1"/>
  <c r="Q20" i="1"/>
  <c r="N2" i="1"/>
  <c r="P2" i="1"/>
  <c r="Q2" i="1"/>
  <c r="N30" i="1"/>
  <c r="P30" i="1"/>
  <c r="Q30" i="1"/>
  <c r="N23" i="1"/>
  <c r="P23" i="1"/>
  <c r="Q23" i="1"/>
  <c r="N17" i="1"/>
  <c r="P17" i="1"/>
  <c r="Q17" i="1"/>
  <c r="N18" i="1"/>
  <c r="P18" i="1"/>
  <c r="Q18" i="1"/>
  <c r="N24" i="1"/>
  <c r="P24" i="1"/>
  <c r="Q24" i="1"/>
  <c r="N5" i="1"/>
  <c r="P5" i="1"/>
  <c r="Q5" i="1"/>
  <c r="N28" i="1"/>
  <c r="P28" i="1"/>
  <c r="Q28" i="1"/>
  <c r="N13" i="1"/>
  <c r="P13" i="1"/>
  <c r="Q13" i="1"/>
  <c r="N15" i="1"/>
  <c r="P15" i="1"/>
  <c r="Q15" i="1"/>
  <c r="N12" i="1"/>
  <c r="P12" i="1"/>
  <c r="Q12" i="1"/>
  <c r="N22" i="1"/>
  <c r="P22" i="1"/>
  <c r="Q22" i="1"/>
  <c r="N4" i="1"/>
  <c r="P4" i="1"/>
  <c r="Q4" i="1"/>
  <c r="N10" i="1"/>
  <c r="P10" i="1"/>
  <c r="Q10" i="1"/>
  <c r="N6" i="1"/>
  <c r="P6" i="1"/>
  <c r="Q6" i="1"/>
  <c r="N16" i="1"/>
  <c r="P16" i="1"/>
  <c r="Q16" i="1"/>
  <c r="N8" i="1"/>
  <c r="P8" i="1"/>
  <c r="Q8" i="1"/>
  <c r="N25" i="1"/>
  <c r="P25" i="1"/>
  <c r="Q25" i="1"/>
  <c r="N27" i="1"/>
  <c r="P27" i="1"/>
  <c r="Q27" i="1"/>
  <c r="N14" i="1"/>
  <c r="P14" i="1"/>
  <c r="Q14" i="1"/>
  <c r="N11" i="1"/>
  <c r="P11" i="1"/>
  <c r="Q11" i="1"/>
  <c r="N19" i="1"/>
  <c r="P19" i="1"/>
  <c r="Q19" i="1"/>
  <c r="N31" i="1"/>
  <c r="P31" i="1"/>
  <c r="Q31" i="1"/>
  <c r="N9" i="1"/>
  <c r="P9" i="1"/>
  <c r="Q9" i="1"/>
  <c r="U9" i="1" s="1"/>
  <c r="N21" i="1"/>
  <c r="P21" i="1"/>
  <c r="Q21" i="1"/>
  <c r="N7" i="1"/>
  <c r="P7" i="1"/>
  <c r="Q7" i="1"/>
  <c r="N26" i="1"/>
  <c r="P26" i="1"/>
  <c r="Q26" i="1"/>
  <c r="P29" i="1"/>
  <c r="Q29" i="1"/>
  <c r="N29" i="1"/>
  <c r="P1" i="1"/>
  <c r="Q1" i="1"/>
  <c r="U16" i="1" l="1"/>
  <c r="U2" i="1"/>
  <c r="U8" i="1"/>
  <c r="U4" i="1"/>
  <c r="U13" i="1"/>
  <c r="U18" i="1"/>
  <c r="U28" i="1"/>
  <c r="U19" i="1"/>
  <c r="U25" i="1"/>
  <c r="U10" i="1"/>
  <c r="U15" i="1"/>
  <c r="U24" i="1"/>
  <c r="U14" i="1"/>
  <c r="U31" i="1"/>
  <c r="U3" i="1"/>
  <c r="U30" i="1"/>
  <c r="U21" i="1"/>
  <c r="U20" i="1"/>
  <c r="U11" i="1"/>
  <c r="U27" i="1"/>
  <c r="U17" i="1"/>
  <c r="U12" i="1"/>
  <c r="U5" i="1"/>
  <c r="U29" i="1"/>
  <c r="U23" i="1"/>
  <c r="U22" i="1"/>
  <c r="U6" i="1"/>
  <c r="U26" i="1"/>
  <c r="U7" i="1"/>
  <c r="T26" i="1"/>
  <c r="T7" i="1"/>
  <c r="T21" i="1"/>
  <c r="T9" i="1"/>
  <c r="T31" i="1"/>
  <c r="T19" i="1"/>
  <c r="T11" i="1"/>
  <c r="T14" i="1"/>
  <c r="T27" i="1"/>
  <c r="T25" i="1"/>
  <c r="T8" i="1"/>
  <c r="T16" i="1"/>
  <c r="T6" i="1"/>
  <c r="T10" i="1"/>
  <c r="T4" i="1"/>
  <c r="T22" i="1"/>
  <c r="T12" i="1"/>
  <c r="T15" i="1"/>
  <c r="T13" i="1"/>
  <c r="T28" i="1"/>
  <c r="T5" i="1"/>
  <c r="T24" i="1"/>
  <c r="T18" i="1"/>
  <c r="T17" i="1"/>
  <c r="T23" i="1"/>
  <c r="T30" i="1"/>
  <c r="O30" i="1"/>
  <c r="O21" i="1"/>
  <c r="O27" i="1"/>
  <c r="O25" i="1"/>
  <c r="O9" i="1"/>
  <c r="O12" i="1"/>
  <c r="O7" i="1"/>
  <c r="O31" i="1"/>
  <c r="O26" i="1"/>
  <c r="O23" i="1"/>
  <c r="O17" i="1"/>
  <c r="O11" i="1"/>
  <c r="O10" i="1"/>
  <c r="O2" i="1"/>
  <c r="T29" i="1"/>
  <c r="T2" i="1"/>
  <c r="T20" i="1"/>
  <c r="T3" i="1"/>
  <c r="O5" i="1"/>
  <c r="O24" i="1"/>
  <c r="O20" i="1"/>
  <c r="O13" i="1"/>
  <c r="O16" i="1"/>
  <c r="O14" i="1"/>
  <c r="O6" i="1"/>
  <c r="O8" i="1"/>
  <c r="O29" i="1"/>
  <c r="O18" i="1"/>
  <c r="O28" i="1"/>
  <c r="O15" i="1"/>
  <c r="O19" i="1"/>
  <c r="O22" i="1"/>
  <c r="O4" i="1"/>
  <c r="O3" i="1"/>
  <c r="R21" i="1"/>
  <c r="R11" i="1"/>
  <c r="R25" i="1"/>
  <c r="R4" i="1"/>
  <c r="R29" i="1"/>
  <c r="R8" i="1"/>
  <c r="R19" i="1"/>
  <c r="R27" i="1"/>
  <c r="R16" i="1"/>
  <c r="R10" i="1"/>
  <c r="R22" i="1"/>
  <c r="R13" i="1"/>
  <c r="R5" i="1"/>
  <c r="R24" i="1"/>
  <c r="R30" i="1"/>
  <c r="R2" i="1"/>
  <c r="R20" i="1"/>
  <c r="R3" i="1"/>
  <c r="R31" i="1"/>
  <c r="R26" i="1"/>
  <c r="R23" i="1"/>
  <c r="R17" i="1"/>
  <c r="R9" i="1"/>
  <c r="R12" i="1"/>
  <c r="R7" i="1"/>
  <c r="R18" i="1"/>
  <c r="R28" i="1"/>
  <c r="R15" i="1"/>
  <c r="R14" i="1"/>
  <c r="R6" i="1"/>
  <c r="S4" i="1" l="1"/>
  <c r="V4" i="1" s="1"/>
  <c r="S28" i="1"/>
  <c r="V28" i="1" s="1"/>
  <c r="S6" i="1"/>
  <c r="V6" i="1" s="1"/>
  <c r="S20" i="1"/>
  <c r="V20" i="1" s="1"/>
  <c r="S10" i="1"/>
  <c r="V10" i="1" s="1"/>
  <c r="S26" i="1"/>
  <c r="V26" i="1" s="1"/>
  <c r="S9" i="1"/>
  <c r="V9" i="1" s="1"/>
  <c r="S30" i="1"/>
  <c r="V30" i="1" s="1"/>
  <c r="S22" i="1"/>
  <c r="V22" i="1" s="1"/>
  <c r="S18" i="1"/>
  <c r="V18" i="1" s="1"/>
  <c r="S14" i="1"/>
  <c r="V14" i="1" s="1"/>
  <c r="S24" i="1"/>
  <c r="V24" i="1" s="1"/>
  <c r="S11" i="1"/>
  <c r="V11" i="1" s="1"/>
  <c r="S31" i="1"/>
  <c r="V31" i="1" s="1"/>
  <c r="S25" i="1"/>
  <c r="V25" i="1" s="1"/>
  <c r="S19" i="1"/>
  <c r="V19" i="1" s="1"/>
  <c r="S29" i="1"/>
  <c r="V29" i="1" s="1"/>
  <c r="S16" i="1"/>
  <c r="V16" i="1" s="1"/>
  <c r="S5" i="1"/>
  <c r="V5" i="1" s="1"/>
  <c r="S17" i="1"/>
  <c r="V17" i="1" s="1"/>
  <c r="S7" i="1"/>
  <c r="V7" i="1" s="1"/>
  <c r="S27" i="1"/>
  <c r="V27" i="1" s="1"/>
  <c r="S3" i="1"/>
  <c r="V3" i="1" s="1"/>
  <c r="S15" i="1"/>
  <c r="V15" i="1" s="1"/>
  <c r="S8" i="1"/>
  <c r="V8" i="1" s="1"/>
  <c r="S13" i="1"/>
  <c r="V13" i="1" s="1"/>
  <c r="S2" i="1"/>
  <c r="V2" i="1" s="1"/>
  <c r="S23" i="1"/>
  <c r="V23" i="1" s="1"/>
  <c r="S12" i="1"/>
  <c r="V12" i="1" s="1"/>
  <c r="S21" i="1"/>
  <c r="V21" i="1" s="1"/>
</calcChain>
</file>

<file path=xl/sharedStrings.xml><?xml version="1.0" encoding="utf-8"?>
<sst xmlns="http://schemas.openxmlformats.org/spreadsheetml/2006/main" count="89" uniqueCount="76">
  <si>
    <t>Team</t>
  </si>
  <si>
    <t>New York Rangers*</t>
  </si>
  <si>
    <t>Montreal Canadiens*</t>
  </si>
  <si>
    <t>Anaheim Ducks*</t>
  </si>
  <si>
    <t>St. Louis Blues*</t>
  </si>
  <si>
    <t>Tampa Bay Lightning*</t>
  </si>
  <si>
    <t>Nashville Predators*</t>
  </si>
  <si>
    <t>Chicago Blackhawks*</t>
  </si>
  <si>
    <t>Vancouver Canucks*</t>
  </si>
  <si>
    <t>Washington Capitals*</t>
  </si>
  <si>
    <t>New York Islanders*</t>
  </si>
  <si>
    <t>Minnesota Wild*</t>
  </si>
  <si>
    <t>Detroit Red Wings*</t>
  </si>
  <si>
    <t>Ottawa Senators*</t>
  </si>
  <si>
    <t>Winnipeg Jets*</t>
  </si>
  <si>
    <t>Pittsburgh Penguins*</t>
  </si>
  <si>
    <t>Calgary Flames*</t>
  </si>
  <si>
    <t>Boston Bruins</t>
  </si>
  <si>
    <t>Los Angeles Kings</t>
  </si>
  <si>
    <t>Dallas Stars</t>
  </si>
  <si>
    <t>Florida Panthers</t>
  </si>
  <si>
    <t>Colorado Avalanche</t>
  </si>
  <si>
    <t>San Jose Sharks</t>
  </si>
  <si>
    <t>Columbus Blue Jackets</t>
  </si>
  <si>
    <t>Philadelphia Flyers</t>
  </si>
  <si>
    <t>New Jersey Devils</t>
  </si>
  <si>
    <t>Carolina Hurricanes</t>
  </si>
  <si>
    <t>Toronto Maple Leafs</t>
  </si>
  <si>
    <t>Edmonton Oilers</t>
  </si>
  <si>
    <t>Arizona Coyotes</t>
  </si>
  <si>
    <t>Buffalo Sabres</t>
  </si>
  <si>
    <t>PTS%'15</t>
  </si>
  <si>
    <t>GF'15</t>
  </si>
  <si>
    <t>GA'15</t>
  </si>
  <si>
    <t>SRS'15</t>
  </si>
  <si>
    <t>PDO'15</t>
  </si>
  <si>
    <t>GF%'15</t>
  </si>
  <si>
    <t>PTS%'16</t>
  </si>
  <si>
    <t>GF'16</t>
  </si>
  <si>
    <t>GA'16</t>
  </si>
  <si>
    <t>GF%'16</t>
  </si>
  <si>
    <t>SRS'16</t>
  </si>
  <si>
    <t>PDO'16</t>
  </si>
  <si>
    <t>Total</t>
  </si>
  <si>
    <t>New</t>
  </si>
  <si>
    <t>*</t>
  </si>
  <si>
    <t>BUF</t>
  </si>
  <si>
    <t>ARI</t>
  </si>
  <si>
    <t>NJD</t>
  </si>
  <si>
    <t>MTL</t>
  </si>
  <si>
    <t>TOR</t>
  </si>
  <si>
    <t>SJS</t>
  </si>
  <si>
    <t>NYR</t>
  </si>
  <si>
    <t>DAL</t>
  </si>
  <si>
    <t>PIT</t>
  </si>
  <si>
    <t>WSH</t>
  </si>
  <si>
    <t>EDM</t>
  </si>
  <si>
    <t>BOS</t>
  </si>
  <si>
    <t>NYI</t>
  </si>
  <si>
    <t>LAK</t>
  </si>
  <si>
    <t>CBJ</t>
  </si>
  <si>
    <t>NSH</t>
  </si>
  <si>
    <t>CHI</t>
  </si>
  <si>
    <t>CAR</t>
  </si>
  <si>
    <t>STL</t>
  </si>
  <si>
    <t>OTT</t>
  </si>
  <si>
    <t>VAN</t>
  </si>
  <si>
    <t>FLA</t>
  </si>
  <si>
    <t>WPG</t>
  </si>
  <si>
    <t>COL</t>
  </si>
  <si>
    <t>ANA</t>
  </si>
  <si>
    <t>CGY</t>
  </si>
  <si>
    <t>MIN</t>
  </si>
  <si>
    <t>PHI</t>
  </si>
  <si>
    <t>DET</t>
  </si>
  <si>
    <t>TBL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</si>
</sst>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4">
    <xf numFmtId="0" fontId="0" fillId="0" borderId="0" xfId="0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0" xfId="0" applyBorder="1"/>
    <xf numFmtId="0" fontId="0" fillId="0" borderId="14" xfId="0" applyBorder="1"/>
    <xf numFmtId="164" fontId="0" fillId="0" borderId="0" xfId="0" applyNumberFormat="1"/>
    <xf numFmtId="164" fontId="0" fillId="0" borderId="10" xfId="0" applyNumberFormat="1" applyBorder="1"/>
    <xf numFmtId="164" fontId="0" fillId="0" borderId="11" xfId="0" applyNumberFormat="1" applyBorder="1"/>
    <xf numFmtId="164" fontId="0" fillId="0" borderId="13" xfId="0" applyNumberFormat="1" applyBorder="1"/>
    <xf numFmtId="164" fontId="0" fillId="0" borderId="0" xfId="0" applyNumberFormat="1" applyBorder="1"/>
    <xf numFmtId="0" fontId="0" fillId="0" borderId="0" xfId="0" applyFill="1" applyBorder="1"/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1"/>
  <sheetViews>
    <sheetView tabSelected="1" workbookViewId="0">
      <selection activeCell="G12" sqref="G12"/>
    </sheetView>
  </sheetViews>
  <sheetFormatPr defaultRowHeight="15" x14ac:dyDescent="0.25"/>
  <cols>
    <col min="1" max="1" width="20.7109375" customWidth="1"/>
    <col min="2" max="2" width="9.140625" style="4"/>
    <col min="3" max="6" width="9.140625" style="5"/>
    <col min="7" max="7" width="9.140625" style="6"/>
    <col min="8" max="8" width="9.140625" style="4"/>
    <col min="9" max="12" width="9.140625" style="5"/>
    <col min="13" max="13" width="9.140625" style="6"/>
    <col min="14" max="14" width="9.140625" style="10"/>
    <col min="15" max="15" width="9.140625" style="11"/>
    <col min="16" max="16" width="9.140625" style="5"/>
    <col min="17" max="17" width="9.140625" style="6"/>
    <col min="18" max="18" width="9.140625" style="4"/>
    <col min="19" max="20" width="9.140625" style="5"/>
    <col min="21" max="21" width="9.140625" style="6"/>
  </cols>
  <sheetData>
    <row r="1" spans="1:22" x14ac:dyDescent="0.25">
      <c r="A1" t="s">
        <v>0</v>
      </c>
      <c r="B1" s="1" t="s">
        <v>31</v>
      </c>
      <c r="C1" s="2" t="s">
        <v>32</v>
      </c>
      <c r="D1" s="2" t="s">
        <v>33</v>
      </c>
      <c r="E1" s="2" t="s">
        <v>36</v>
      </c>
      <c r="F1" s="2" t="s">
        <v>34</v>
      </c>
      <c r="G1" s="3" t="s">
        <v>35</v>
      </c>
      <c r="H1" s="1" t="s">
        <v>37</v>
      </c>
      <c r="I1" s="2" t="s">
        <v>38</v>
      </c>
      <c r="J1" s="2" t="s">
        <v>39</v>
      </c>
      <c r="K1" s="2" t="s">
        <v>40</v>
      </c>
      <c r="L1" s="2" t="s">
        <v>41</v>
      </c>
      <c r="M1" s="3" t="s">
        <v>42</v>
      </c>
      <c r="N1" s="8" t="str">
        <f>CONCATENATE(B1,"***")</f>
        <v>PTS%'15***</v>
      </c>
      <c r="O1" s="9" t="str">
        <f>CONCATENATE(E1,"***")</f>
        <v>GF%'15***</v>
      </c>
      <c r="P1" s="2" t="str">
        <f>CONCATENATE(F1,"***")</f>
        <v>SRS'15***</v>
      </c>
      <c r="Q1" s="3" t="str">
        <f>CONCATENATE(G1,"***")</f>
        <v>PDO'15***</v>
      </c>
      <c r="R1" s="1" t="str">
        <f>CONCATENATE(B1,"##")</f>
        <v>PTS%'15##</v>
      </c>
      <c r="S1" s="2" t="str">
        <f>CONCATENATE(E1,"##")</f>
        <v>GF%'15##</v>
      </c>
      <c r="T1" s="2" t="str">
        <f>CONCATENATE(F1,"##")</f>
        <v>SRS'15##</v>
      </c>
      <c r="U1" s="3" t="str">
        <f>CONCATENATE(G1,"##")</f>
        <v>PDO'15##</v>
      </c>
      <c r="V1" t="s">
        <v>43</v>
      </c>
    </row>
    <row r="2" spans="1:22" x14ac:dyDescent="0.25">
      <c r="A2" t="s">
        <v>30</v>
      </c>
      <c r="B2" s="4">
        <v>0.32900000000000001</v>
      </c>
      <c r="C2" s="5">
        <v>153</v>
      </c>
      <c r="D2" s="5">
        <v>269</v>
      </c>
      <c r="E2" s="5">
        <f>C2/(D2+C2)</f>
        <v>0.36255924170616116</v>
      </c>
      <c r="F2" s="5">
        <v>-1.33</v>
      </c>
      <c r="G2" s="6">
        <v>98.9</v>
      </c>
      <c r="H2" s="4">
        <v>0.47199999999999998</v>
      </c>
      <c r="I2" s="5">
        <v>40</v>
      </c>
      <c r="J2" s="5">
        <v>49</v>
      </c>
      <c r="K2" s="5">
        <f>I2/(I2+J2)</f>
        <v>0.449438202247191</v>
      </c>
      <c r="L2" s="5">
        <v>-0.49</v>
      </c>
      <c r="M2" s="6">
        <v>98.2</v>
      </c>
      <c r="N2" s="10">
        <f>H2-B2</f>
        <v>0.14299999999999996</v>
      </c>
      <c r="O2" s="11">
        <f>K2-E2</f>
        <v>8.6878960541029837E-2</v>
      </c>
      <c r="P2" s="5">
        <f>L2-F2</f>
        <v>0.84000000000000008</v>
      </c>
      <c r="Q2" s="6">
        <f>M2-G2</f>
        <v>-0.70000000000000284</v>
      </c>
      <c r="R2" s="4">
        <f>COUNTIF(N:N,"&gt;="&amp;N2)</f>
        <v>4</v>
      </c>
      <c r="S2" s="5">
        <f>COUNTIF(O:O,"&gt;="&amp;O2)</f>
        <v>2</v>
      </c>
      <c r="T2" s="5">
        <f>COUNTIF(P:P,"&gt;="&amp;P2)</f>
        <v>3</v>
      </c>
      <c r="U2" s="6">
        <f>COUNTIF(Q:Q,"&lt;="&amp;Q2)</f>
        <v>8</v>
      </c>
      <c r="V2" s="12">
        <f>SUM(R2:U2)</f>
        <v>17</v>
      </c>
    </row>
    <row r="3" spans="1:22" x14ac:dyDescent="0.25">
      <c r="A3" t="s">
        <v>29</v>
      </c>
      <c r="B3" s="4">
        <v>0.34100000000000003</v>
      </c>
      <c r="C3" s="5">
        <v>165</v>
      </c>
      <c r="D3" s="5">
        <v>267</v>
      </c>
      <c r="E3" s="5">
        <f>C3/(D3+C3)</f>
        <v>0.38194444444444442</v>
      </c>
      <c r="F3" s="5">
        <v>-1.2</v>
      </c>
      <c r="G3" s="6">
        <v>97.6</v>
      </c>
      <c r="H3" s="4">
        <v>0.52800000000000002</v>
      </c>
      <c r="I3" s="5">
        <v>50</v>
      </c>
      <c r="J3" s="5">
        <v>54</v>
      </c>
      <c r="K3" s="5">
        <f>I3/(I3+J3)</f>
        <v>0.48076923076923078</v>
      </c>
      <c r="L3" s="5">
        <v>-0.11</v>
      </c>
      <c r="M3" s="6">
        <v>100.1</v>
      </c>
      <c r="N3" s="10">
        <f>H3-B3</f>
        <v>0.187</v>
      </c>
      <c r="O3" s="11">
        <f>K3-E3</f>
        <v>9.8824786324786362E-2</v>
      </c>
      <c r="P3" s="5">
        <f>L3-F3</f>
        <v>1.0899999999999999</v>
      </c>
      <c r="Q3" s="6">
        <f>M3-G3</f>
        <v>2.5</v>
      </c>
      <c r="R3" s="4">
        <f>COUNTIF(N:N,"&gt;="&amp;N3)</f>
        <v>2</v>
      </c>
      <c r="S3" s="5">
        <f>COUNTIF(O:O,"&gt;="&amp;O3)</f>
        <v>1</v>
      </c>
      <c r="T3" s="5">
        <f>COUNTIF(P:P,"&gt;="&amp;P3)</f>
        <v>1</v>
      </c>
      <c r="U3" s="6">
        <f>COUNTIF(Q:Q,"&lt;="&amp;Q3)</f>
        <v>28</v>
      </c>
      <c r="V3" s="12">
        <f>SUM(R3:U3)</f>
        <v>32</v>
      </c>
    </row>
    <row r="4" spans="1:22" x14ac:dyDescent="0.25">
      <c r="A4" t="s">
        <v>2</v>
      </c>
      <c r="B4" s="4">
        <v>0.67100000000000004</v>
      </c>
      <c r="C4" s="5">
        <v>214</v>
      </c>
      <c r="D4" s="5">
        <v>184</v>
      </c>
      <c r="E4" s="5">
        <f>C4/(D4+C4)</f>
        <v>0.53768844221105527</v>
      </c>
      <c r="F4" s="5">
        <v>0.36</v>
      </c>
      <c r="G4" s="6">
        <v>101.5</v>
      </c>
      <c r="H4" s="4">
        <v>0.78900000000000003</v>
      </c>
      <c r="I4" s="5">
        <v>67</v>
      </c>
      <c r="J4" s="5">
        <v>41</v>
      </c>
      <c r="K4" s="5">
        <f>I4/(I4+J4)</f>
        <v>0.62037037037037035</v>
      </c>
      <c r="L4" s="5">
        <v>1.28</v>
      </c>
      <c r="M4" s="6">
        <v>103.1</v>
      </c>
      <c r="N4" s="10">
        <f>H4-B4</f>
        <v>0.11799999999999999</v>
      </c>
      <c r="O4" s="11">
        <f>K4-E4</f>
        <v>8.2681928159315077E-2</v>
      </c>
      <c r="P4" s="5">
        <f>L4-F4</f>
        <v>0.92</v>
      </c>
      <c r="Q4" s="6">
        <f>M4-G4</f>
        <v>1.5999999999999943</v>
      </c>
      <c r="R4" s="4">
        <f>COUNTIF(N:N,"&gt;="&amp;N4)</f>
        <v>6</v>
      </c>
      <c r="S4" s="5">
        <f>COUNTIF(O:O,"&gt;="&amp;O4)</f>
        <v>4</v>
      </c>
      <c r="T4" s="5">
        <f>COUNTIF(P:P,"&gt;="&amp;P4)</f>
        <v>2</v>
      </c>
      <c r="U4" s="6">
        <f>COUNTIF(Q:Q,"&lt;="&amp;Q4)</f>
        <v>25</v>
      </c>
      <c r="V4" s="12">
        <f>SUM(R4:U4)</f>
        <v>37</v>
      </c>
    </row>
    <row r="5" spans="1:22" x14ac:dyDescent="0.25">
      <c r="A5" t="s">
        <v>19</v>
      </c>
      <c r="B5" s="4">
        <v>0.56100000000000005</v>
      </c>
      <c r="C5" s="5">
        <v>257</v>
      </c>
      <c r="D5" s="5">
        <v>257</v>
      </c>
      <c r="E5" s="5">
        <f>C5/(D5+C5)</f>
        <v>0.5</v>
      </c>
      <c r="F5" s="5">
        <v>0.06</v>
      </c>
      <c r="G5" s="6">
        <v>99.7</v>
      </c>
      <c r="H5" s="4">
        <v>0.78900000000000003</v>
      </c>
      <c r="I5" s="5">
        <v>68</v>
      </c>
      <c r="J5" s="5">
        <v>48</v>
      </c>
      <c r="K5" s="5">
        <f>I5/(I5+J5)</f>
        <v>0.58620689655172409</v>
      </c>
      <c r="L5" s="5">
        <v>0.85</v>
      </c>
      <c r="M5" s="6">
        <v>102.5</v>
      </c>
      <c r="N5" s="10">
        <f>H5-B5</f>
        <v>0.22799999999999998</v>
      </c>
      <c r="O5" s="11">
        <f>K5-E5</f>
        <v>8.6206896551724088E-2</v>
      </c>
      <c r="P5" s="5">
        <f>L5-F5</f>
        <v>0.79</v>
      </c>
      <c r="Q5" s="6">
        <f>M5-G5</f>
        <v>2.7999999999999972</v>
      </c>
      <c r="R5" s="4">
        <f>COUNTIF(N:N,"&gt;="&amp;N5)</f>
        <v>1</v>
      </c>
      <c r="S5" s="5">
        <f>COUNTIF(O:O,"&gt;="&amp;O5)</f>
        <v>3</v>
      </c>
      <c r="T5" s="5">
        <f>COUNTIF(P:P,"&gt;="&amp;P5)</f>
        <v>4</v>
      </c>
      <c r="U5" s="6">
        <f>COUNTIF(Q:Q,"&lt;="&amp;Q5)</f>
        <v>29</v>
      </c>
      <c r="V5" s="12">
        <f>SUM(R5:U5)</f>
        <v>37</v>
      </c>
    </row>
    <row r="6" spans="1:22" x14ac:dyDescent="0.25">
      <c r="A6" t="s">
        <v>25</v>
      </c>
      <c r="B6" s="4">
        <v>0.47599999999999998</v>
      </c>
      <c r="C6" s="5">
        <v>176</v>
      </c>
      <c r="D6" s="5">
        <v>209</v>
      </c>
      <c r="E6" s="5">
        <f>C6/(D6+C6)</f>
        <v>0.45714285714285713</v>
      </c>
      <c r="F6" s="5">
        <v>-0.4</v>
      </c>
      <c r="G6" s="6">
        <v>100.5</v>
      </c>
      <c r="H6" s="4">
        <v>0.58299999999999996</v>
      </c>
      <c r="I6" s="5">
        <v>44</v>
      </c>
      <c r="J6" s="5">
        <v>42</v>
      </c>
      <c r="K6" s="5">
        <f>I6/(I6+J6)</f>
        <v>0.51162790697674421</v>
      </c>
      <c r="L6" s="5">
        <v>0.22</v>
      </c>
      <c r="M6" s="6">
        <v>100.7</v>
      </c>
      <c r="N6" s="10">
        <f>H6-B6</f>
        <v>0.10699999999999998</v>
      </c>
      <c r="O6" s="11">
        <f>K6-E6</f>
        <v>5.4485049833887078E-2</v>
      </c>
      <c r="P6" s="5">
        <f>L6-F6</f>
        <v>0.62</v>
      </c>
      <c r="Q6" s="6">
        <f>M6-G6</f>
        <v>0.20000000000000284</v>
      </c>
      <c r="R6" s="4">
        <f>COUNTIF(N:N,"&gt;="&amp;N6)</f>
        <v>7</v>
      </c>
      <c r="S6" s="5">
        <f>COUNTIF(O:O,"&gt;="&amp;O6)</f>
        <v>6</v>
      </c>
      <c r="T6" s="5">
        <f>COUNTIF(P:P,"&gt;="&amp;P6)</f>
        <v>5</v>
      </c>
      <c r="U6" s="6">
        <f>COUNTIF(Q:Q,"&lt;="&amp;Q6)</f>
        <v>20</v>
      </c>
      <c r="V6" s="12">
        <f>SUM(R6:U6)</f>
        <v>38</v>
      </c>
    </row>
    <row r="7" spans="1:22" x14ac:dyDescent="0.25">
      <c r="A7" t="s">
        <v>9</v>
      </c>
      <c r="B7" s="4">
        <v>0.61599999999999999</v>
      </c>
      <c r="C7" s="5">
        <v>237</v>
      </c>
      <c r="D7" s="5">
        <v>199</v>
      </c>
      <c r="E7" s="5">
        <f>C7/(D7+C7)</f>
        <v>0.54357798165137616</v>
      </c>
      <c r="F7" s="5">
        <v>0.44</v>
      </c>
      <c r="G7" s="6">
        <v>101.3</v>
      </c>
      <c r="H7" s="4">
        <v>0.73499999999999999</v>
      </c>
      <c r="I7" s="5">
        <v>51</v>
      </c>
      <c r="J7" s="5">
        <v>38</v>
      </c>
      <c r="K7" s="5">
        <f>I7/(I7+J7)</f>
        <v>0.5730337078651685</v>
      </c>
      <c r="L7" s="5">
        <v>0.59</v>
      </c>
      <c r="M7" s="6">
        <v>100.7</v>
      </c>
      <c r="N7" s="10">
        <f>H7-B7</f>
        <v>0.11899999999999999</v>
      </c>
      <c r="O7" s="11">
        <f>K7-E7</f>
        <v>2.9455726213792333E-2</v>
      </c>
      <c r="P7" s="5">
        <f>L7-F7</f>
        <v>0.14999999999999997</v>
      </c>
      <c r="Q7" s="6">
        <f>M7-G7</f>
        <v>-0.59999999999999432</v>
      </c>
      <c r="R7" s="4">
        <f>COUNTIF(N:N,"&gt;="&amp;N7)</f>
        <v>5</v>
      </c>
      <c r="S7" s="5">
        <f>COUNTIF(O:O,"&gt;="&amp;O7)</f>
        <v>11</v>
      </c>
      <c r="T7" s="5">
        <f>COUNTIF(P:P,"&gt;="&amp;P7)</f>
        <v>15</v>
      </c>
      <c r="U7" s="6">
        <f>COUNTIF(Q:Q,"&lt;="&amp;Q7)</f>
        <v>10</v>
      </c>
      <c r="V7" s="12">
        <f>SUM(R7:U7)</f>
        <v>41</v>
      </c>
    </row>
    <row r="8" spans="1:22" x14ac:dyDescent="0.25">
      <c r="A8" t="s">
        <v>1</v>
      </c>
      <c r="B8" s="4">
        <v>0.68899999999999995</v>
      </c>
      <c r="C8" s="5">
        <v>248</v>
      </c>
      <c r="D8" s="5">
        <v>187</v>
      </c>
      <c r="E8" s="5">
        <f>C8/(D8+C8)</f>
        <v>0.57011494252873562</v>
      </c>
      <c r="F8" s="5">
        <v>0.69</v>
      </c>
      <c r="G8" s="6">
        <v>101.7</v>
      </c>
      <c r="H8" s="4">
        <v>0.83299999999999996</v>
      </c>
      <c r="I8" s="5">
        <v>56</v>
      </c>
      <c r="J8" s="5">
        <v>31</v>
      </c>
      <c r="K8" s="5">
        <f>I8/(I8+J8)</f>
        <v>0.64367816091954022</v>
      </c>
      <c r="L8" s="5">
        <v>1.25</v>
      </c>
      <c r="M8" s="6">
        <v>104.8</v>
      </c>
      <c r="N8" s="10">
        <f>H8-B8</f>
        <v>0.14400000000000002</v>
      </c>
      <c r="O8" s="11">
        <f>K8-E8</f>
        <v>7.3563218390804597E-2</v>
      </c>
      <c r="P8" s="5">
        <f>L8-F8</f>
        <v>0.56000000000000005</v>
      </c>
      <c r="Q8" s="6">
        <f>M8-G8</f>
        <v>3.0999999999999943</v>
      </c>
      <c r="R8" s="4">
        <f>COUNTIF(N:N,"&gt;="&amp;N8)</f>
        <v>3</v>
      </c>
      <c r="S8" s="5">
        <f>COUNTIF(O:O,"&gt;="&amp;O8)</f>
        <v>5</v>
      </c>
      <c r="T8" s="5">
        <f>COUNTIF(P:P,"&gt;="&amp;P8)</f>
        <v>6</v>
      </c>
      <c r="U8" s="6">
        <f>COUNTIF(Q:Q,"&lt;="&amp;Q8)</f>
        <v>30</v>
      </c>
      <c r="V8" s="12">
        <f>SUM(R8:U8)</f>
        <v>44</v>
      </c>
    </row>
    <row r="9" spans="1:22" x14ac:dyDescent="0.25">
      <c r="A9" t="s">
        <v>27</v>
      </c>
      <c r="B9" s="4">
        <v>0.41499999999999998</v>
      </c>
      <c r="C9" s="5">
        <v>206</v>
      </c>
      <c r="D9" s="5">
        <v>257</v>
      </c>
      <c r="E9" s="5">
        <f>C9/(D9+C9)</f>
        <v>0.44492440604751621</v>
      </c>
      <c r="F9" s="5">
        <v>-0.61</v>
      </c>
      <c r="G9" s="6">
        <v>99.4</v>
      </c>
      <c r="H9" s="4">
        <v>0.42099999999999999</v>
      </c>
      <c r="I9" s="5">
        <v>45</v>
      </c>
      <c r="J9" s="5">
        <v>52</v>
      </c>
      <c r="K9" s="5">
        <f>I9/(I9+J9)</f>
        <v>0.46391752577319589</v>
      </c>
      <c r="L9" s="5">
        <v>-0.17</v>
      </c>
      <c r="M9" s="6">
        <v>99.5</v>
      </c>
      <c r="N9" s="10">
        <f>H9-B9</f>
        <v>6.0000000000000053E-3</v>
      </c>
      <c r="O9" s="11">
        <f>K9-E9</f>
        <v>1.8993119725679686E-2</v>
      </c>
      <c r="P9" s="5">
        <f>L9-F9</f>
        <v>0.43999999999999995</v>
      </c>
      <c r="Q9" s="6">
        <f>M9-G9</f>
        <v>9.9999999999994316E-2</v>
      </c>
      <c r="R9" s="4">
        <f>COUNTIF(N:N,"&gt;="&amp;N9)</f>
        <v>13</v>
      </c>
      <c r="S9" s="5">
        <f>COUNTIF(O:O,"&gt;="&amp;O9)</f>
        <v>12</v>
      </c>
      <c r="T9" s="5">
        <f>COUNTIF(P:P,"&gt;="&amp;P9)</f>
        <v>7</v>
      </c>
      <c r="U9" s="6">
        <f>COUNTIF(Q:Q,"&lt;="&amp;Q9)</f>
        <v>17</v>
      </c>
      <c r="V9" s="12">
        <f>SUM(R9:U9)</f>
        <v>49</v>
      </c>
    </row>
    <row r="10" spans="1:22" x14ac:dyDescent="0.25">
      <c r="A10" t="s">
        <v>6</v>
      </c>
      <c r="B10" s="4">
        <v>0.63400000000000001</v>
      </c>
      <c r="C10" s="5">
        <v>226</v>
      </c>
      <c r="D10" s="5">
        <v>202</v>
      </c>
      <c r="E10" s="5">
        <f>C10/(D10+C10)</f>
        <v>0.5280373831775701</v>
      </c>
      <c r="F10" s="5">
        <v>0.33</v>
      </c>
      <c r="G10" s="6">
        <v>100.1</v>
      </c>
      <c r="H10" s="4">
        <v>0.73499999999999999</v>
      </c>
      <c r="I10" s="5">
        <v>51</v>
      </c>
      <c r="J10" s="5">
        <v>39</v>
      </c>
      <c r="K10" s="5">
        <f>I10/(I10+J10)</f>
        <v>0.56666666666666665</v>
      </c>
      <c r="L10" s="5">
        <v>0.62</v>
      </c>
      <c r="M10" s="6">
        <v>101.5</v>
      </c>
      <c r="N10" s="10">
        <f>H10-B10</f>
        <v>0.10099999999999998</v>
      </c>
      <c r="O10" s="11">
        <f>K10-E10</f>
        <v>3.8629283489096555E-2</v>
      </c>
      <c r="P10" s="5">
        <f>L10-F10</f>
        <v>0.28999999999999998</v>
      </c>
      <c r="Q10" s="6">
        <f>M10-G10</f>
        <v>1.4000000000000057</v>
      </c>
      <c r="R10" s="4">
        <f>COUNTIF(N:N,"&gt;="&amp;N10)</f>
        <v>8</v>
      </c>
      <c r="S10" s="5">
        <f>COUNTIF(O:O,"&gt;="&amp;O10)</f>
        <v>8</v>
      </c>
      <c r="T10" s="5">
        <f>COUNTIF(P:P,"&gt;="&amp;P10)</f>
        <v>12</v>
      </c>
      <c r="U10" s="6">
        <f>COUNTIF(Q:Q,"&lt;="&amp;Q10)</f>
        <v>24</v>
      </c>
      <c r="V10" s="12">
        <f>SUM(R10:U10)</f>
        <v>52</v>
      </c>
    </row>
    <row r="11" spans="1:22" x14ac:dyDescent="0.25">
      <c r="A11" t="s">
        <v>22</v>
      </c>
      <c r="B11" s="4">
        <v>0.54300000000000004</v>
      </c>
      <c r="C11" s="5">
        <v>224</v>
      </c>
      <c r="D11" s="5">
        <v>226</v>
      </c>
      <c r="E11" s="5">
        <f>C11/(D11+C11)</f>
        <v>0.49777777777777776</v>
      </c>
      <c r="F11" s="5">
        <v>-0.08</v>
      </c>
      <c r="G11" s="6">
        <v>99.6</v>
      </c>
      <c r="H11" s="4">
        <v>0.55600000000000005</v>
      </c>
      <c r="I11" s="5">
        <v>49</v>
      </c>
      <c r="J11" s="5">
        <v>47</v>
      </c>
      <c r="K11" s="5">
        <f>I11/(I11+J11)</f>
        <v>0.51041666666666663</v>
      </c>
      <c r="L11" s="5">
        <v>0.28000000000000003</v>
      </c>
      <c r="M11" s="6">
        <v>99.7</v>
      </c>
      <c r="N11" s="10">
        <f>H11-B11</f>
        <v>1.3000000000000012E-2</v>
      </c>
      <c r="O11" s="11">
        <f>K11-E11</f>
        <v>1.2638888888888866E-2</v>
      </c>
      <c r="P11" s="5">
        <f>L11-F11</f>
        <v>0.36000000000000004</v>
      </c>
      <c r="Q11" s="6">
        <f>M11-G11</f>
        <v>0.10000000000000853</v>
      </c>
      <c r="R11" s="4">
        <f>COUNTIF(N:N,"&gt;="&amp;N11)</f>
        <v>12</v>
      </c>
      <c r="S11" s="5">
        <f>COUNTIF(O:O,"&gt;="&amp;O11)</f>
        <v>15</v>
      </c>
      <c r="T11" s="5">
        <f>COUNTIF(P:P,"&gt;="&amp;P11)</f>
        <v>9</v>
      </c>
      <c r="U11" s="6">
        <f>COUNTIF(Q:Q,"&lt;="&amp;Q11)</f>
        <v>19</v>
      </c>
      <c r="V11" s="12">
        <f>SUM(R11:U11)</f>
        <v>55</v>
      </c>
    </row>
    <row r="12" spans="1:22" x14ac:dyDescent="0.25">
      <c r="A12" t="s">
        <v>18</v>
      </c>
      <c r="B12" s="4">
        <v>0.57899999999999996</v>
      </c>
      <c r="C12" s="5">
        <v>218</v>
      </c>
      <c r="D12" s="5">
        <v>197</v>
      </c>
      <c r="E12" s="5">
        <f>C12/(D12+C12)</f>
        <v>0.52530120481927711</v>
      </c>
      <c r="F12" s="5">
        <v>0.16</v>
      </c>
      <c r="G12" s="6">
        <v>99.9</v>
      </c>
      <c r="H12" s="4">
        <v>0.66700000000000004</v>
      </c>
      <c r="I12" s="5">
        <v>45</v>
      </c>
      <c r="J12" s="5">
        <v>38</v>
      </c>
      <c r="K12" s="5">
        <f>I12/(I12+J12)</f>
        <v>0.54216867469879515</v>
      </c>
      <c r="L12" s="5">
        <v>0.34</v>
      </c>
      <c r="M12" s="6">
        <v>100.3</v>
      </c>
      <c r="N12" s="10">
        <f>H12-B12</f>
        <v>8.8000000000000078E-2</v>
      </c>
      <c r="O12" s="11">
        <f>K12-E12</f>
        <v>1.6867469879518038E-2</v>
      </c>
      <c r="P12" s="5">
        <f>L12-F12</f>
        <v>0.18000000000000002</v>
      </c>
      <c r="Q12" s="6">
        <f>M12-G12</f>
        <v>0.39999999999999147</v>
      </c>
      <c r="R12" s="4">
        <f>COUNTIF(N:N,"&gt;="&amp;N12)</f>
        <v>9</v>
      </c>
      <c r="S12" s="5">
        <f>COUNTIF(O:O,"&gt;="&amp;O12)</f>
        <v>13</v>
      </c>
      <c r="T12" s="5">
        <f>COUNTIF(P:P,"&gt;="&amp;P12)</f>
        <v>14</v>
      </c>
      <c r="U12" s="6">
        <f>COUNTIF(Q:Q,"&lt;="&amp;Q12)</f>
        <v>21</v>
      </c>
      <c r="V12" s="12">
        <f>SUM(R12:U12)</f>
        <v>57</v>
      </c>
    </row>
    <row r="13" spans="1:22" x14ac:dyDescent="0.25">
      <c r="A13" t="s">
        <v>28</v>
      </c>
      <c r="B13" s="4">
        <v>0.378</v>
      </c>
      <c r="C13" s="5">
        <v>193</v>
      </c>
      <c r="D13" s="5">
        <v>276</v>
      </c>
      <c r="E13" s="5">
        <f>C13/(D13+C13)</f>
        <v>0.4115138592750533</v>
      </c>
      <c r="F13" s="5">
        <v>-1.01</v>
      </c>
      <c r="G13" s="6">
        <v>97.7</v>
      </c>
      <c r="H13" s="4">
        <v>0.34200000000000003</v>
      </c>
      <c r="I13" s="5">
        <v>50</v>
      </c>
      <c r="J13" s="5">
        <v>62</v>
      </c>
      <c r="K13" s="5">
        <f>I13/(I13+J13)</f>
        <v>0.44642857142857145</v>
      </c>
      <c r="L13" s="5">
        <v>-0.57999999999999996</v>
      </c>
      <c r="M13" s="6">
        <v>98.6</v>
      </c>
      <c r="N13" s="10">
        <f>H13-B13</f>
        <v>-3.5999999999999976E-2</v>
      </c>
      <c r="O13" s="11">
        <f>K13-E13</f>
        <v>3.4914712153518157E-2</v>
      </c>
      <c r="P13" s="5">
        <f>L13-F13</f>
        <v>0.43000000000000005</v>
      </c>
      <c r="Q13" s="6">
        <f>M13-G13</f>
        <v>0.89999999999999147</v>
      </c>
      <c r="R13" s="4">
        <f>COUNTIF(N:N,"&gt;="&amp;N13)</f>
        <v>19</v>
      </c>
      <c r="S13" s="5">
        <f>COUNTIF(O:O,"&gt;="&amp;O13)</f>
        <v>9</v>
      </c>
      <c r="T13" s="5">
        <f>COUNTIF(P:P,"&gt;="&amp;P13)</f>
        <v>8</v>
      </c>
      <c r="U13" s="6">
        <f>COUNTIF(Q:Q,"&lt;="&amp;Q13)</f>
        <v>22</v>
      </c>
      <c r="V13" s="12">
        <f>SUM(R13:U13)</f>
        <v>58</v>
      </c>
    </row>
    <row r="14" spans="1:22" x14ac:dyDescent="0.25">
      <c r="A14" t="s">
        <v>15</v>
      </c>
      <c r="B14" s="4">
        <v>0.59799999999999998</v>
      </c>
      <c r="C14" s="5">
        <v>217</v>
      </c>
      <c r="D14" s="5">
        <v>204</v>
      </c>
      <c r="E14" s="5">
        <f>C14/(D14+C14)</f>
        <v>0.51543942992874114</v>
      </c>
      <c r="F14" s="5">
        <v>0.12</v>
      </c>
      <c r="G14" s="6">
        <v>100</v>
      </c>
      <c r="H14" s="4">
        <v>0.61099999999999999</v>
      </c>
      <c r="I14" s="5">
        <v>39</v>
      </c>
      <c r="J14" s="5">
        <v>40</v>
      </c>
      <c r="K14" s="5">
        <f>I14/(I14+J14)</f>
        <v>0.49367088607594939</v>
      </c>
      <c r="L14" s="5">
        <v>0.13</v>
      </c>
      <c r="M14" s="6">
        <v>100</v>
      </c>
      <c r="N14" s="10">
        <f>H14-B14</f>
        <v>1.3000000000000012E-2</v>
      </c>
      <c r="O14" s="11">
        <f>K14-E14</f>
        <v>-2.1768543852791755E-2</v>
      </c>
      <c r="P14" s="5">
        <f>L14-F14</f>
        <v>1.0000000000000009E-2</v>
      </c>
      <c r="Q14" s="6">
        <f>M14-G14</f>
        <v>0</v>
      </c>
      <c r="R14" s="4">
        <f>COUNTIF(N:N,"&gt;="&amp;N14)</f>
        <v>12</v>
      </c>
      <c r="S14" s="5">
        <f>COUNTIF(O:O,"&gt;="&amp;O14)</f>
        <v>20</v>
      </c>
      <c r="T14" s="5">
        <f>COUNTIF(P:P,"&gt;="&amp;P14)</f>
        <v>16</v>
      </c>
      <c r="U14" s="6">
        <f>COUNTIF(Q:Q,"&lt;="&amp;Q14)</f>
        <v>15</v>
      </c>
      <c r="V14" s="12">
        <f>SUM(R14:U14)</f>
        <v>63</v>
      </c>
    </row>
    <row r="15" spans="1:22" x14ac:dyDescent="0.25">
      <c r="A15" t="s">
        <v>20</v>
      </c>
      <c r="B15" s="4">
        <v>0.55500000000000005</v>
      </c>
      <c r="C15" s="5">
        <v>198</v>
      </c>
      <c r="D15" s="5">
        <v>213</v>
      </c>
      <c r="E15" s="5">
        <f>C15/(D15+C15)</f>
        <v>0.48175182481751827</v>
      </c>
      <c r="F15" s="5">
        <v>-0.23</v>
      </c>
      <c r="G15" s="6">
        <v>99.4</v>
      </c>
      <c r="H15" s="4">
        <v>0.52800000000000002</v>
      </c>
      <c r="I15" s="5">
        <v>48</v>
      </c>
      <c r="J15" s="5">
        <v>44</v>
      </c>
      <c r="K15" s="5">
        <f>I15/(I15+J15)</f>
        <v>0.52173913043478259</v>
      </c>
      <c r="L15" s="5">
        <v>0.06</v>
      </c>
      <c r="M15" s="6">
        <v>101.6</v>
      </c>
      <c r="N15" s="10">
        <f>H15-B15</f>
        <v>-2.7000000000000024E-2</v>
      </c>
      <c r="O15" s="11">
        <f>K15-E15</f>
        <v>3.9987305617264324E-2</v>
      </c>
      <c r="P15" s="5">
        <f>L15-F15</f>
        <v>0.29000000000000004</v>
      </c>
      <c r="Q15" s="6">
        <f>M15-G15</f>
        <v>2.1999999999999886</v>
      </c>
      <c r="R15" s="4">
        <f>COUNTIF(N:N,"&gt;="&amp;N15)</f>
        <v>18</v>
      </c>
      <c r="S15" s="5">
        <f>COUNTIF(O:O,"&gt;="&amp;O15)</f>
        <v>7</v>
      </c>
      <c r="T15" s="5">
        <f>COUNTIF(P:P,"&gt;="&amp;P15)</f>
        <v>12</v>
      </c>
      <c r="U15" s="6">
        <f>COUNTIF(Q:Q,"&lt;="&amp;Q15)</f>
        <v>26</v>
      </c>
      <c r="V15" s="12">
        <f>SUM(R15:U15)</f>
        <v>63</v>
      </c>
    </row>
    <row r="16" spans="1:22" x14ac:dyDescent="0.25">
      <c r="A16" t="s">
        <v>10</v>
      </c>
      <c r="B16" s="4">
        <v>0.61599999999999999</v>
      </c>
      <c r="C16" s="5">
        <v>245</v>
      </c>
      <c r="D16" s="5">
        <v>224</v>
      </c>
      <c r="E16" s="5">
        <f>C16/(D16+C16)</f>
        <v>0.52238805970149249</v>
      </c>
      <c r="F16" s="5">
        <v>0.26</v>
      </c>
      <c r="G16" s="6">
        <v>99.4</v>
      </c>
      <c r="H16" s="4">
        <v>0.60499999999999998</v>
      </c>
      <c r="I16" s="5">
        <v>54</v>
      </c>
      <c r="J16" s="5">
        <v>43</v>
      </c>
      <c r="K16" s="5">
        <f>I16/(I16+J16)</f>
        <v>0.55670103092783507</v>
      </c>
      <c r="L16" s="5">
        <v>0.55000000000000004</v>
      </c>
      <c r="M16" s="6">
        <v>101.7</v>
      </c>
      <c r="N16" s="10">
        <f>H16-B16</f>
        <v>-1.100000000000001E-2</v>
      </c>
      <c r="O16" s="11">
        <f>K16-E16</f>
        <v>3.4312971226342581E-2</v>
      </c>
      <c r="P16" s="5">
        <f>L16-F16</f>
        <v>0.29000000000000004</v>
      </c>
      <c r="Q16" s="6">
        <f>M16-G16</f>
        <v>2.2999999999999972</v>
      </c>
      <c r="R16" s="4">
        <f>COUNTIF(N:N,"&gt;="&amp;N16)</f>
        <v>15</v>
      </c>
      <c r="S16" s="5">
        <f>COUNTIF(O:O,"&gt;="&amp;O16)</f>
        <v>10</v>
      </c>
      <c r="T16" s="5">
        <f>COUNTIF(P:P,"&gt;="&amp;P16)</f>
        <v>12</v>
      </c>
      <c r="U16" s="6">
        <f>COUNTIF(Q:Q,"&lt;="&amp;Q16)</f>
        <v>27</v>
      </c>
      <c r="V16" s="12">
        <f>SUM(R16:U16)</f>
        <v>64</v>
      </c>
    </row>
    <row r="17" spans="1:22" x14ac:dyDescent="0.25">
      <c r="A17" t="s">
        <v>7</v>
      </c>
      <c r="B17" s="4">
        <v>0.622</v>
      </c>
      <c r="C17" s="5">
        <v>220</v>
      </c>
      <c r="D17" s="5">
        <v>186</v>
      </c>
      <c r="E17" s="5">
        <f>C17/(D17+C17)</f>
        <v>0.54187192118226601</v>
      </c>
      <c r="F17" s="5">
        <v>0.51</v>
      </c>
      <c r="G17" s="6">
        <v>100.5</v>
      </c>
      <c r="H17" s="4">
        <v>0.60499999999999998</v>
      </c>
      <c r="I17" s="5">
        <v>53</v>
      </c>
      <c r="J17" s="5">
        <v>47</v>
      </c>
      <c r="K17" s="5">
        <f>I17/(I17+J17)</f>
        <v>0.53</v>
      </c>
      <c r="L17" s="5">
        <v>0.28000000000000003</v>
      </c>
      <c r="M17" s="6">
        <v>100.1</v>
      </c>
      <c r="N17" s="10">
        <f>H17-B17</f>
        <v>-1.7000000000000015E-2</v>
      </c>
      <c r="O17" s="11">
        <f>K17-E17</f>
        <v>-1.1871921182265988E-2</v>
      </c>
      <c r="P17" s="5">
        <f>L17-F17</f>
        <v>-0.22999999999999998</v>
      </c>
      <c r="Q17" s="6">
        <f>M17-G17</f>
        <v>-0.40000000000000568</v>
      </c>
      <c r="R17" s="4">
        <f>COUNTIF(N:N,"&gt;="&amp;N17)</f>
        <v>16</v>
      </c>
      <c r="S17" s="5">
        <f>COUNTIF(O:O,"&gt;="&amp;O17)</f>
        <v>17</v>
      </c>
      <c r="T17" s="5">
        <f>COUNTIF(P:P,"&gt;="&amp;P17)</f>
        <v>19</v>
      </c>
      <c r="U17" s="6">
        <f>COUNTIF(Q:Q,"&lt;="&amp;Q17)</f>
        <v>12</v>
      </c>
      <c r="V17" s="12">
        <f>SUM(R17:U17)</f>
        <v>64</v>
      </c>
    </row>
    <row r="18" spans="1:22" x14ac:dyDescent="0.25">
      <c r="A18" t="s">
        <v>21</v>
      </c>
      <c r="B18" s="4">
        <v>0.54900000000000004</v>
      </c>
      <c r="C18" s="5">
        <v>209</v>
      </c>
      <c r="D18" s="5">
        <v>223</v>
      </c>
      <c r="E18" s="5">
        <f>C18/(D18+C18)</f>
        <v>0.48379629629629628</v>
      </c>
      <c r="F18" s="5">
        <v>-0.04</v>
      </c>
      <c r="G18" s="6">
        <v>100.9</v>
      </c>
      <c r="H18" s="4">
        <v>0.41699999999999998</v>
      </c>
      <c r="I18" s="5">
        <v>50</v>
      </c>
      <c r="J18" s="5">
        <v>50</v>
      </c>
      <c r="K18" s="5">
        <f>I18/(I18+J18)</f>
        <v>0.5</v>
      </c>
      <c r="L18" s="5">
        <v>-0.06</v>
      </c>
      <c r="M18" s="6">
        <v>100.5</v>
      </c>
      <c r="N18" s="10">
        <f>H18-B18</f>
        <v>-0.13200000000000006</v>
      </c>
      <c r="O18" s="11">
        <f>K18-E18</f>
        <v>1.620370370370372E-2</v>
      </c>
      <c r="P18" s="5">
        <f>L18-F18</f>
        <v>-1.9999999999999997E-2</v>
      </c>
      <c r="Q18" s="6">
        <f>M18-G18</f>
        <v>-0.40000000000000568</v>
      </c>
      <c r="R18" s="4">
        <f>COUNTIF(N:N,"&gt;="&amp;N18)</f>
        <v>26</v>
      </c>
      <c r="S18" s="5">
        <f>COUNTIF(O:O,"&gt;="&amp;O18)</f>
        <v>14</v>
      </c>
      <c r="T18" s="5">
        <f>COUNTIF(P:P,"&gt;="&amp;P18)</f>
        <v>17</v>
      </c>
      <c r="U18" s="6">
        <f>COUNTIF(Q:Q,"&lt;="&amp;Q18)</f>
        <v>12</v>
      </c>
      <c r="V18" s="12">
        <f>SUM(R18:U18)</f>
        <v>69</v>
      </c>
    </row>
    <row r="19" spans="1:22" x14ac:dyDescent="0.25">
      <c r="A19" t="s">
        <v>4</v>
      </c>
      <c r="B19" s="4">
        <v>0.66500000000000004</v>
      </c>
      <c r="C19" s="5">
        <v>239</v>
      </c>
      <c r="D19" s="5">
        <v>197</v>
      </c>
      <c r="E19" s="5">
        <f>C19/(D19+C19)</f>
        <v>0.54816513761467889</v>
      </c>
      <c r="F19" s="5">
        <v>0.59</v>
      </c>
      <c r="G19" s="6">
        <v>100.6</v>
      </c>
      <c r="H19" s="4">
        <v>0.65800000000000003</v>
      </c>
      <c r="I19" s="5">
        <v>51</v>
      </c>
      <c r="J19" s="5">
        <v>46</v>
      </c>
      <c r="K19" s="5">
        <f>I19/(I19+J19)</f>
        <v>0.52577319587628868</v>
      </c>
      <c r="L19" s="5">
        <v>0.28999999999999998</v>
      </c>
      <c r="M19" s="6">
        <v>100.5</v>
      </c>
      <c r="N19" s="10">
        <f>H19-B19</f>
        <v>-7.0000000000000062E-3</v>
      </c>
      <c r="O19" s="11">
        <f>K19-E19</f>
        <v>-2.2391941738390209E-2</v>
      </c>
      <c r="P19" s="5">
        <f>L19-F19</f>
        <v>-0.3</v>
      </c>
      <c r="Q19" s="6">
        <f>M19-G19</f>
        <v>-9.9999999999994316E-2</v>
      </c>
      <c r="R19" s="4">
        <f>COUNTIF(N:N,"&gt;="&amp;N19)</f>
        <v>14</v>
      </c>
      <c r="S19" s="5">
        <f>COUNTIF(O:O,"&gt;="&amp;O19)</f>
        <v>21</v>
      </c>
      <c r="T19" s="5">
        <f>COUNTIF(P:P,"&gt;="&amp;P19)</f>
        <v>21</v>
      </c>
      <c r="U19" s="6">
        <f>COUNTIF(Q:Q,"&lt;="&amp;Q19)</f>
        <v>14</v>
      </c>
      <c r="V19" s="12">
        <f>SUM(R19:U19)</f>
        <v>70</v>
      </c>
    </row>
    <row r="20" spans="1:22" x14ac:dyDescent="0.25">
      <c r="A20" t="s">
        <v>17</v>
      </c>
      <c r="B20" s="4">
        <v>0.58499999999999996</v>
      </c>
      <c r="C20" s="5">
        <v>209</v>
      </c>
      <c r="D20" s="5">
        <v>201</v>
      </c>
      <c r="E20" s="5">
        <f>C20/(D20+C20)</f>
        <v>0.50975609756097562</v>
      </c>
      <c r="F20" s="5">
        <v>0.01</v>
      </c>
      <c r="G20" s="6">
        <v>100.1</v>
      </c>
      <c r="H20" s="4">
        <v>0.5</v>
      </c>
      <c r="I20" s="5">
        <v>56</v>
      </c>
      <c r="J20" s="5">
        <v>54</v>
      </c>
      <c r="K20" s="5">
        <f>I20/(I20+J20)</f>
        <v>0.50909090909090904</v>
      </c>
      <c r="L20" s="5">
        <v>0.28000000000000003</v>
      </c>
      <c r="M20" s="6">
        <v>100.2</v>
      </c>
      <c r="N20" s="10">
        <f>H20-B20</f>
        <v>-8.4999999999999964E-2</v>
      </c>
      <c r="O20" s="11">
        <f>K20-E20</f>
        <v>-6.6518847006658E-4</v>
      </c>
      <c r="P20" s="5">
        <f>L20-F20</f>
        <v>0.27</v>
      </c>
      <c r="Q20" s="6">
        <f>M20-G20</f>
        <v>0.10000000000000853</v>
      </c>
      <c r="R20" s="4">
        <f>COUNTIF(N:N,"&gt;="&amp;N20)</f>
        <v>23</v>
      </c>
      <c r="S20" s="5">
        <f>COUNTIF(O:O,"&gt;="&amp;O20)</f>
        <v>16</v>
      </c>
      <c r="T20" s="5">
        <f>COUNTIF(P:P,"&gt;="&amp;P20)</f>
        <v>13</v>
      </c>
      <c r="U20" s="6">
        <f>COUNTIF(Q:Q,"&lt;="&amp;Q20)</f>
        <v>19</v>
      </c>
      <c r="V20" s="12">
        <f>SUM(R20:U20)</f>
        <v>71</v>
      </c>
    </row>
    <row r="21" spans="1:22" x14ac:dyDescent="0.25">
      <c r="A21" t="s">
        <v>8</v>
      </c>
      <c r="B21" s="4">
        <v>0.61599999999999999</v>
      </c>
      <c r="C21" s="5">
        <v>236</v>
      </c>
      <c r="D21" s="5">
        <v>220</v>
      </c>
      <c r="E21" s="5">
        <f>C21/(D21+C21)</f>
        <v>0.51754385964912286</v>
      </c>
      <c r="F21" s="5">
        <v>0.2</v>
      </c>
      <c r="G21" s="6">
        <v>100.6</v>
      </c>
      <c r="H21" s="4">
        <v>0.5</v>
      </c>
      <c r="I21" s="5">
        <v>55</v>
      </c>
      <c r="J21" s="5">
        <v>54</v>
      </c>
      <c r="K21" s="5">
        <f>I21/(I21+J21)</f>
        <v>0.50458715596330272</v>
      </c>
      <c r="L21" s="5">
        <v>0.01</v>
      </c>
      <c r="M21" s="6">
        <v>100</v>
      </c>
      <c r="N21" s="10">
        <f>H21-B21</f>
        <v>-0.11599999999999999</v>
      </c>
      <c r="O21" s="11">
        <f>K21-E21</f>
        <v>-1.2956703685820137E-2</v>
      </c>
      <c r="P21" s="5">
        <f>L21-F21</f>
        <v>-0.19</v>
      </c>
      <c r="Q21" s="6">
        <f>M21-G21</f>
        <v>-0.59999999999999432</v>
      </c>
      <c r="R21" s="4">
        <f>COUNTIF(N:N,"&gt;="&amp;N21)</f>
        <v>25</v>
      </c>
      <c r="S21" s="5">
        <f>COUNTIF(O:O,"&gt;="&amp;O21)</f>
        <v>18</v>
      </c>
      <c r="T21" s="5">
        <f>COUNTIF(P:P,"&gt;="&amp;P21)</f>
        <v>18</v>
      </c>
      <c r="U21" s="6">
        <f>COUNTIF(Q:Q,"&lt;="&amp;Q21)</f>
        <v>10</v>
      </c>
      <c r="V21" s="12">
        <f>SUM(R21:U21)</f>
        <v>71</v>
      </c>
    </row>
    <row r="22" spans="1:22" x14ac:dyDescent="0.25">
      <c r="A22" t="s">
        <v>11</v>
      </c>
      <c r="B22" s="4">
        <v>0.61</v>
      </c>
      <c r="C22" s="5">
        <v>227</v>
      </c>
      <c r="D22" s="5">
        <v>198</v>
      </c>
      <c r="E22" s="5">
        <f>C22/(D22+C22)</f>
        <v>0.53411764705882347</v>
      </c>
      <c r="F22" s="5">
        <v>0.39</v>
      </c>
      <c r="G22" s="6">
        <v>100.2</v>
      </c>
      <c r="H22" s="4">
        <v>0.67600000000000005</v>
      </c>
      <c r="I22" s="5">
        <v>51</v>
      </c>
      <c r="J22" s="5">
        <v>47</v>
      </c>
      <c r="K22" s="5">
        <f>I22/(I22+J22)</f>
        <v>0.52040816326530615</v>
      </c>
      <c r="L22" s="5">
        <v>0.14000000000000001</v>
      </c>
      <c r="M22" s="6">
        <v>101.3</v>
      </c>
      <c r="N22" s="10">
        <f>H22-B22</f>
        <v>6.6000000000000059E-2</v>
      </c>
      <c r="O22" s="11">
        <f>K22-E22</f>
        <v>-1.370948379351733E-2</v>
      </c>
      <c r="P22" s="5">
        <f>L22-F22</f>
        <v>-0.25</v>
      </c>
      <c r="Q22" s="6">
        <f>M22-G22</f>
        <v>1.0999999999999943</v>
      </c>
      <c r="R22" s="4">
        <f>COUNTIF(N:N,"&gt;="&amp;N22)</f>
        <v>10</v>
      </c>
      <c r="S22" s="5">
        <f>COUNTIF(O:O,"&gt;="&amp;O22)</f>
        <v>19</v>
      </c>
      <c r="T22" s="5">
        <f>COUNTIF(P:P,"&gt;="&amp;P22)</f>
        <v>20</v>
      </c>
      <c r="U22" s="6">
        <f>COUNTIF(Q:Q,"&lt;="&amp;Q22)</f>
        <v>23</v>
      </c>
      <c r="V22" s="12">
        <f>SUM(R22:U22)</f>
        <v>72</v>
      </c>
    </row>
    <row r="23" spans="1:22" x14ac:dyDescent="0.25">
      <c r="A23" t="s">
        <v>26</v>
      </c>
      <c r="B23" s="4">
        <v>0.433</v>
      </c>
      <c r="C23" s="5">
        <v>183</v>
      </c>
      <c r="D23" s="5">
        <v>219</v>
      </c>
      <c r="E23" s="5">
        <f>C23/(D23+C23)</f>
        <v>0.45522388059701491</v>
      </c>
      <c r="F23" s="5">
        <v>-0.44</v>
      </c>
      <c r="G23" s="6">
        <v>97.9</v>
      </c>
      <c r="H23" s="4">
        <v>0.38900000000000001</v>
      </c>
      <c r="I23" s="5">
        <v>35</v>
      </c>
      <c r="J23" s="5">
        <v>53</v>
      </c>
      <c r="K23" s="5">
        <f>I23/(I23+J23)</f>
        <v>0.39772727272727271</v>
      </c>
      <c r="L23" s="5">
        <v>-0.93</v>
      </c>
      <c r="M23" s="6">
        <v>95.3</v>
      </c>
      <c r="N23" s="10">
        <f>H23-B23</f>
        <v>-4.3999999999999984E-2</v>
      </c>
      <c r="O23" s="11">
        <f>K23-E23</f>
        <v>-5.74966078697422E-2</v>
      </c>
      <c r="P23" s="5">
        <f>L23-F23</f>
        <v>-0.49000000000000005</v>
      </c>
      <c r="Q23" s="6">
        <f>M23-G23</f>
        <v>-2.6000000000000085</v>
      </c>
      <c r="R23" s="4">
        <f>COUNTIF(N:N,"&gt;="&amp;N23)</f>
        <v>20</v>
      </c>
      <c r="S23" s="5">
        <f>COUNTIF(O:O,"&gt;="&amp;O23)</f>
        <v>26</v>
      </c>
      <c r="T23" s="5">
        <f>COUNTIF(P:P,"&gt;="&amp;P23)</f>
        <v>24</v>
      </c>
      <c r="U23" s="6">
        <f>COUNTIF(Q:Q,"&lt;="&amp;Q23)</f>
        <v>3</v>
      </c>
      <c r="V23" s="12">
        <f>SUM(R23:U23)</f>
        <v>73</v>
      </c>
    </row>
    <row r="24" spans="1:22" x14ac:dyDescent="0.25">
      <c r="A24" t="s">
        <v>23</v>
      </c>
      <c r="B24" s="4">
        <v>0.54300000000000004</v>
      </c>
      <c r="C24" s="5">
        <v>227</v>
      </c>
      <c r="D24" s="5">
        <v>248</v>
      </c>
      <c r="E24" s="5">
        <f>C24/(D24+C24)</f>
        <v>0.47789473684210526</v>
      </c>
      <c r="F24" s="5">
        <v>-0.16</v>
      </c>
      <c r="G24" s="6">
        <v>100.5</v>
      </c>
      <c r="H24" s="4">
        <v>0.36799999999999999</v>
      </c>
      <c r="I24" s="5">
        <v>48</v>
      </c>
      <c r="J24" s="5">
        <v>63</v>
      </c>
      <c r="K24" s="5">
        <f>I24/(I24+J24)</f>
        <v>0.43243243243243246</v>
      </c>
      <c r="L24" s="5">
        <v>-0.61</v>
      </c>
      <c r="M24" s="6">
        <v>97.8</v>
      </c>
      <c r="N24" s="10">
        <f>H24-B24</f>
        <v>-0.17500000000000004</v>
      </c>
      <c r="O24" s="11">
        <f>K24-E24</f>
        <v>-4.5462304409672805E-2</v>
      </c>
      <c r="P24" s="5">
        <f>L24-F24</f>
        <v>-0.44999999999999996</v>
      </c>
      <c r="Q24" s="6">
        <f>M24-G24</f>
        <v>-2.7000000000000028</v>
      </c>
      <c r="R24" s="4">
        <f>COUNTIF(N:N,"&gt;="&amp;N24)</f>
        <v>27</v>
      </c>
      <c r="S24" s="5">
        <f>COUNTIF(O:O,"&gt;="&amp;O24)</f>
        <v>23</v>
      </c>
      <c r="T24" s="5">
        <f>COUNTIF(P:P,"&gt;="&amp;P24)</f>
        <v>23</v>
      </c>
      <c r="U24" s="6">
        <f>COUNTIF(Q:Q,"&lt;="&amp;Q24)</f>
        <v>2</v>
      </c>
      <c r="V24" s="12">
        <f>SUM(R24:U24)</f>
        <v>75</v>
      </c>
    </row>
    <row r="25" spans="1:22" x14ac:dyDescent="0.25">
      <c r="A25" t="s">
        <v>13</v>
      </c>
      <c r="B25" s="4">
        <v>0.60399999999999998</v>
      </c>
      <c r="C25" s="5">
        <v>232</v>
      </c>
      <c r="D25" s="5">
        <v>208</v>
      </c>
      <c r="E25" s="5">
        <f>C25/(D25+C25)</f>
        <v>0.52727272727272723</v>
      </c>
      <c r="F25" s="5">
        <v>0.25</v>
      </c>
      <c r="G25" s="6">
        <v>101.2</v>
      </c>
      <c r="H25" s="4">
        <v>0.58299999999999996</v>
      </c>
      <c r="I25" s="5">
        <v>51</v>
      </c>
      <c r="J25" s="5">
        <v>54</v>
      </c>
      <c r="K25" s="5">
        <f>I25/(I25+J25)</f>
        <v>0.48571428571428571</v>
      </c>
      <c r="L25" s="5">
        <v>-0.14000000000000001</v>
      </c>
      <c r="M25" s="6">
        <v>101.3</v>
      </c>
      <c r="N25" s="10">
        <f>H25-B25</f>
        <v>-2.1000000000000019E-2</v>
      </c>
      <c r="O25" s="11">
        <f>K25-E25</f>
        <v>-4.1558441558441517E-2</v>
      </c>
      <c r="P25" s="5">
        <f>L25-F25</f>
        <v>-0.39</v>
      </c>
      <c r="Q25" s="6">
        <f>M25-G25</f>
        <v>9.9999999999994316E-2</v>
      </c>
      <c r="R25" s="4">
        <f>COUNTIF(N:N,"&gt;="&amp;N25)</f>
        <v>17</v>
      </c>
      <c r="S25" s="5">
        <f>COUNTIF(O:O,"&gt;="&amp;O25)</f>
        <v>22</v>
      </c>
      <c r="T25" s="5">
        <f>COUNTIF(P:P,"&gt;="&amp;P25)</f>
        <v>22</v>
      </c>
      <c r="U25" s="6">
        <f>COUNTIF(Q:Q,"&lt;="&amp;Q25)</f>
        <v>17</v>
      </c>
      <c r="V25" s="12">
        <f>SUM(R25:U25)</f>
        <v>78</v>
      </c>
    </row>
    <row r="26" spans="1:22" x14ac:dyDescent="0.25">
      <c r="A26" t="s">
        <v>14</v>
      </c>
      <c r="B26" s="4">
        <v>0.60399999999999998</v>
      </c>
      <c r="C26" s="5">
        <v>223</v>
      </c>
      <c r="D26" s="5">
        <v>204</v>
      </c>
      <c r="E26" s="5">
        <f>C26/(D26+C26)</f>
        <v>0.52224824355971899</v>
      </c>
      <c r="F26" s="5">
        <v>0.28999999999999998</v>
      </c>
      <c r="G26" s="6">
        <v>100.5</v>
      </c>
      <c r="H26" s="4">
        <v>0.5</v>
      </c>
      <c r="I26" s="5">
        <v>54</v>
      </c>
      <c r="J26" s="5">
        <v>62</v>
      </c>
      <c r="K26" s="5">
        <f>I26/(I26+J26)</f>
        <v>0.46551724137931033</v>
      </c>
      <c r="L26" s="5">
        <v>-0.3</v>
      </c>
      <c r="M26" s="6">
        <v>99.4</v>
      </c>
      <c r="N26" s="10">
        <f>H26-B26</f>
        <v>-0.10399999999999998</v>
      </c>
      <c r="O26" s="11">
        <f>K26-E26</f>
        <v>-5.6731002180408663E-2</v>
      </c>
      <c r="P26" s="5">
        <f>L26-F26</f>
        <v>-0.59</v>
      </c>
      <c r="Q26" s="6">
        <f>M26-G26</f>
        <v>-1.0999999999999943</v>
      </c>
      <c r="R26" s="4">
        <f>COUNTIF(N:N,"&gt;="&amp;N26)</f>
        <v>24</v>
      </c>
      <c r="S26" s="5">
        <f>COUNTIF(O:O,"&gt;="&amp;O26)</f>
        <v>25</v>
      </c>
      <c r="T26" s="5">
        <f>COUNTIF(P:P,"&gt;="&amp;P26)</f>
        <v>26</v>
      </c>
      <c r="U26" s="6">
        <f>COUNTIF(Q:Q,"&lt;="&amp;Q26)</f>
        <v>7</v>
      </c>
      <c r="V26" s="12">
        <f>SUM(R26:U26)</f>
        <v>82</v>
      </c>
    </row>
    <row r="27" spans="1:22" x14ac:dyDescent="0.25">
      <c r="A27" t="s">
        <v>24</v>
      </c>
      <c r="B27" s="4">
        <v>0.51200000000000001</v>
      </c>
      <c r="C27" s="5">
        <v>212</v>
      </c>
      <c r="D27" s="5">
        <v>223</v>
      </c>
      <c r="E27" s="5">
        <f>C27/(D27+C27)</f>
        <v>0.48735632183908045</v>
      </c>
      <c r="F27" s="5">
        <v>-0.23</v>
      </c>
      <c r="G27" s="6">
        <v>100</v>
      </c>
      <c r="H27" s="4">
        <v>0.44400000000000001</v>
      </c>
      <c r="I27" s="5">
        <v>34</v>
      </c>
      <c r="J27" s="5">
        <v>52</v>
      </c>
      <c r="K27" s="5">
        <f>I27/(I27+J27)</f>
        <v>0.39534883720930231</v>
      </c>
      <c r="L27" s="5">
        <v>-1.02</v>
      </c>
      <c r="M27" s="6">
        <v>98.4</v>
      </c>
      <c r="N27" s="10">
        <f>H27-B27</f>
        <v>-6.8000000000000005E-2</v>
      </c>
      <c r="O27" s="11">
        <f>K27-E27</f>
        <v>-9.2007484629778147E-2</v>
      </c>
      <c r="P27" s="5">
        <f>L27-F27</f>
        <v>-0.79</v>
      </c>
      <c r="Q27" s="6">
        <f>M27-G27</f>
        <v>-1.5999999999999943</v>
      </c>
      <c r="R27" s="4">
        <f>COUNTIF(N:N,"&gt;="&amp;N27)</f>
        <v>21</v>
      </c>
      <c r="S27" s="5">
        <f>COUNTIF(O:O,"&gt;="&amp;O27)</f>
        <v>28</v>
      </c>
      <c r="T27" s="5">
        <f>COUNTIF(P:P,"&gt;="&amp;P27)</f>
        <v>28</v>
      </c>
      <c r="U27" s="6">
        <f>COUNTIF(Q:Q,"&lt;="&amp;Q27)</f>
        <v>5</v>
      </c>
      <c r="V27" s="12">
        <f>SUM(R27:U27)</f>
        <v>82</v>
      </c>
    </row>
    <row r="28" spans="1:22" x14ac:dyDescent="0.25">
      <c r="A28" t="s">
        <v>12</v>
      </c>
      <c r="B28" s="4">
        <v>0.61</v>
      </c>
      <c r="C28" s="5">
        <v>231</v>
      </c>
      <c r="D28" s="5">
        <v>211</v>
      </c>
      <c r="E28" s="5">
        <f>C28/(D28+C28)</f>
        <v>0.5226244343891403</v>
      </c>
      <c r="F28" s="5">
        <v>0.14000000000000001</v>
      </c>
      <c r="G28" s="6">
        <v>100.5</v>
      </c>
      <c r="H28" s="4">
        <v>0.52600000000000002</v>
      </c>
      <c r="I28" s="5">
        <v>42</v>
      </c>
      <c r="J28" s="5">
        <v>47</v>
      </c>
      <c r="K28" s="5">
        <f>I28/(I28+J28)</f>
        <v>0.47191011235955055</v>
      </c>
      <c r="L28" s="5">
        <v>-0.37</v>
      </c>
      <c r="M28" s="6">
        <v>100.4</v>
      </c>
      <c r="N28" s="10">
        <f>H28-B28</f>
        <v>-8.3999999999999964E-2</v>
      </c>
      <c r="O28" s="11">
        <f>K28-E28</f>
        <v>-5.0714322029589753E-2</v>
      </c>
      <c r="P28" s="5">
        <f>L28-F28</f>
        <v>-0.51</v>
      </c>
      <c r="Q28" s="6">
        <f>M28-G28</f>
        <v>-9.9999999999994316E-2</v>
      </c>
      <c r="R28" s="4">
        <f>COUNTIF(N:N,"&gt;="&amp;N28)</f>
        <v>22</v>
      </c>
      <c r="S28" s="5">
        <f>COUNTIF(O:O,"&gt;="&amp;O28)</f>
        <v>24</v>
      </c>
      <c r="T28" s="5">
        <f>COUNTIF(P:P,"&gt;="&amp;P28)</f>
        <v>25</v>
      </c>
      <c r="U28" s="6">
        <f>COUNTIF(Q:Q,"&lt;="&amp;Q28)</f>
        <v>14</v>
      </c>
      <c r="V28" s="12">
        <f>SUM(R28:U28)</f>
        <v>85</v>
      </c>
    </row>
    <row r="29" spans="1:22" x14ac:dyDescent="0.25">
      <c r="A29" t="s">
        <v>3</v>
      </c>
      <c r="B29" s="4">
        <v>0.66500000000000004</v>
      </c>
      <c r="C29" s="5">
        <v>228</v>
      </c>
      <c r="D29" s="5">
        <v>221</v>
      </c>
      <c r="E29" s="5">
        <f>C29/(D29+C29)</f>
        <v>0.50779510022271712</v>
      </c>
      <c r="F29" s="5">
        <v>0.1</v>
      </c>
      <c r="G29" s="6">
        <v>100</v>
      </c>
      <c r="H29" s="4">
        <v>0.42099999999999999</v>
      </c>
      <c r="I29" s="5">
        <v>34</v>
      </c>
      <c r="J29" s="5">
        <v>48</v>
      </c>
      <c r="K29" s="5">
        <f>I29/(I29+J29)</f>
        <v>0.41463414634146339</v>
      </c>
      <c r="L29" s="5">
        <v>-0.62</v>
      </c>
      <c r="M29" s="6">
        <v>98.2</v>
      </c>
      <c r="N29" s="10">
        <f>H29-B29</f>
        <v>-0.24400000000000005</v>
      </c>
      <c r="O29" s="11">
        <f>K29-E29</f>
        <v>-9.3160953881253727E-2</v>
      </c>
      <c r="P29" s="5">
        <f>L29-F29</f>
        <v>-0.72</v>
      </c>
      <c r="Q29" s="6">
        <f>M29-G29</f>
        <v>-1.7999999999999972</v>
      </c>
      <c r="R29" s="4">
        <f>COUNTIF(N:N,"&gt;="&amp;N29)</f>
        <v>30</v>
      </c>
      <c r="S29" s="5">
        <f>COUNTIF(O:O,"&gt;="&amp;O29)</f>
        <v>29</v>
      </c>
      <c r="T29" s="5">
        <f>COUNTIF(P:P,"&gt;="&amp;P29)</f>
        <v>27</v>
      </c>
      <c r="U29" s="6">
        <f>COUNTIF(Q:Q,"&lt;="&amp;Q29)</f>
        <v>4</v>
      </c>
      <c r="V29" s="12">
        <f>SUM(R29:U29)</f>
        <v>90</v>
      </c>
    </row>
    <row r="30" spans="1:22" x14ac:dyDescent="0.25">
      <c r="A30" t="s">
        <v>16</v>
      </c>
      <c r="B30" s="4">
        <v>0.59099999999999997</v>
      </c>
      <c r="C30" s="5">
        <v>237</v>
      </c>
      <c r="D30" s="5">
        <v>213</v>
      </c>
      <c r="E30" s="5">
        <f>C30/(D30+C30)</f>
        <v>0.52666666666666662</v>
      </c>
      <c r="F30" s="5">
        <v>0.26</v>
      </c>
      <c r="G30" s="6">
        <v>101.4</v>
      </c>
      <c r="H30" s="4">
        <v>0.375</v>
      </c>
      <c r="I30" s="5">
        <v>48</v>
      </c>
      <c r="J30" s="5">
        <v>73</v>
      </c>
      <c r="K30" s="5">
        <f>I30/(I30+J30)</f>
        <v>0.39669421487603307</v>
      </c>
      <c r="L30" s="5">
        <v>-1.21</v>
      </c>
      <c r="M30" s="6">
        <v>96.9</v>
      </c>
      <c r="N30" s="10">
        <f>H30-B30</f>
        <v>-0.21599999999999997</v>
      </c>
      <c r="O30" s="11">
        <f>K30-E30</f>
        <v>-0.12997245179063355</v>
      </c>
      <c r="P30" s="5">
        <f>L30-F30</f>
        <v>-1.47</v>
      </c>
      <c r="Q30" s="6">
        <f>M30-G30</f>
        <v>-4.5</v>
      </c>
      <c r="R30" s="4">
        <f>COUNTIF(N:N,"&gt;="&amp;N30)</f>
        <v>29</v>
      </c>
      <c r="S30" s="5">
        <f>COUNTIF(O:O,"&gt;="&amp;O30)</f>
        <v>30</v>
      </c>
      <c r="T30" s="5">
        <f>COUNTIF(P:P,"&gt;="&amp;P30)</f>
        <v>30</v>
      </c>
      <c r="U30" s="6">
        <f>COUNTIF(Q:Q,"&lt;="&amp;Q30)</f>
        <v>1</v>
      </c>
      <c r="V30" s="12">
        <f>SUM(R30:U30)</f>
        <v>90</v>
      </c>
    </row>
    <row r="31" spans="1:22" x14ac:dyDescent="0.25">
      <c r="A31" t="s">
        <v>5</v>
      </c>
      <c r="B31" s="4">
        <v>0.65900000000000003</v>
      </c>
      <c r="C31" s="5">
        <v>259</v>
      </c>
      <c r="D31" s="5">
        <v>206</v>
      </c>
      <c r="E31" s="5">
        <f>C31/(D31+C31)</f>
        <v>0.55698924731182797</v>
      </c>
      <c r="F31" s="5">
        <v>0.56999999999999995</v>
      </c>
      <c r="G31" s="6">
        <v>101.4</v>
      </c>
      <c r="H31" s="4">
        <v>0.47499999999999998</v>
      </c>
      <c r="I31" s="5">
        <v>46</v>
      </c>
      <c r="J31" s="5">
        <v>47</v>
      </c>
      <c r="K31" s="5">
        <f>I31/(I31+J31)</f>
        <v>0.4946236559139785</v>
      </c>
      <c r="L31" s="5">
        <v>-0.32</v>
      </c>
      <c r="M31" s="6">
        <v>100.1</v>
      </c>
      <c r="N31" s="10">
        <f>H31-B31</f>
        <v>-0.18400000000000005</v>
      </c>
      <c r="O31" s="11">
        <f>K31-E31</f>
        <v>-6.2365591397849474E-2</v>
      </c>
      <c r="P31" s="5">
        <f>L31-F31</f>
        <v>-0.8899999999999999</v>
      </c>
      <c r="Q31" s="6">
        <f>M31-G31</f>
        <v>-1.3000000000000114</v>
      </c>
      <c r="R31" s="4">
        <f>COUNTIF(N:N,"&gt;="&amp;N31)</f>
        <v>28</v>
      </c>
      <c r="S31" s="5">
        <f>COUNTIF(O:O,"&gt;="&amp;O31)</f>
        <v>27</v>
      </c>
      <c r="T31" s="5">
        <f>COUNTIF(P:P,"&gt;="&amp;P31)</f>
        <v>29</v>
      </c>
      <c r="U31" s="6">
        <f>COUNTIF(Q:Q,"&lt;="&amp;Q31)</f>
        <v>6</v>
      </c>
      <c r="V31" s="12">
        <f>SUM(R31:U31)</f>
        <v>90</v>
      </c>
    </row>
  </sheetData>
  <autoFilter ref="A1:V31">
    <sortState ref="A2:AB31">
      <sortCondition ref="V1:V31"/>
    </sortState>
  </autoFilter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workbookViewId="0">
      <selection activeCell="J31" sqref="A1:J31"/>
    </sheetView>
  </sheetViews>
  <sheetFormatPr defaultRowHeight="15" x14ac:dyDescent="0.25"/>
  <cols>
    <col min="1" max="1" width="8" customWidth="1"/>
    <col min="2" max="2" width="8.140625" style="7" bestFit="1" customWidth="1"/>
    <col min="3" max="3" width="7.28515625" style="7" bestFit="1" customWidth="1"/>
    <col min="4" max="4" width="6.5703125" bestFit="1" customWidth="1"/>
    <col min="5" max="5" width="2.140625" customWidth="1"/>
    <col min="6" max="6" width="8.140625" style="7" bestFit="1" customWidth="1"/>
    <col min="7" max="7" width="7.28515625" style="7" bestFit="1" customWidth="1"/>
    <col min="8" max="8" width="6.5703125" bestFit="1" customWidth="1"/>
    <col min="9" max="9" width="2.28515625" customWidth="1"/>
    <col min="10" max="10" width="4.7109375" style="13" customWidth="1"/>
  </cols>
  <sheetData>
    <row r="1" spans="1:10" x14ac:dyDescent="0.25">
      <c r="A1" t="s">
        <v>0</v>
      </c>
      <c r="B1" s="7" t="s">
        <v>31</v>
      </c>
      <c r="C1" s="7" t="s">
        <v>36</v>
      </c>
      <c r="D1" t="s">
        <v>34</v>
      </c>
      <c r="F1" s="7" t="s">
        <v>37</v>
      </c>
      <c r="G1" s="7" t="s">
        <v>40</v>
      </c>
      <c r="H1" t="s">
        <v>41</v>
      </c>
      <c r="J1" s="13" t="s">
        <v>44</v>
      </c>
    </row>
    <row r="2" spans="1:10" x14ac:dyDescent="0.25">
      <c r="A2" t="s">
        <v>46</v>
      </c>
      <c r="B2" s="7">
        <v>0.32900000000000001</v>
      </c>
      <c r="C2" s="7">
        <v>0.36255924170616116</v>
      </c>
      <c r="D2">
        <v>-1.33</v>
      </c>
      <c r="F2" s="7">
        <v>0.47199999999999998</v>
      </c>
      <c r="G2" s="7">
        <v>0.449438202247191</v>
      </c>
      <c r="H2">
        <v>-0.49</v>
      </c>
      <c r="J2" s="13" t="s">
        <v>45</v>
      </c>
    </row>
    <row r="3" spans="1:10" x14ac:dyDescent="0.25">
      <c r="A3" t="s">
        <v>47</v>
      </c>
      <c r="B3" s="7">
        <v>0.34100000000000003</v>
      </c>
      <c r="C3" s="7">
        <v>0.38194444444444442</v>
      </c>
      <c r="D3">
        <v>-1.2</v>
      </c>
      <c r="F3" s="7">
        <v>0.52800000000000002</v>
      </c>
      <c r="G3" s="7">
        <v>0.48076923076923078</v>
      </c>
      <c r="H3">
        <v>-0.11</v>
      </c>
    </row>
    <row r="4" spans="1:10" x14ac:dyDescent="0.25">
      <c r="A4" t="s">
        <v>50</v>
      </c>
      <c r="B4" s="7">
        <v>0.41499999999999998</v>
      </c>
      <c r="C4" s="7">
        <v>0.44492440604751621</v>
      </c>
      <c r="D4">
        <v>-0.61</v>
      </c>
      <c r="F4" s="7">
        <v>0.42099999999999999</v>
      </c>
      <c r="G4" s="7">
        <v>0.46391752577319589</v>
      </c>
      <c r="H4">
        <v>-0.17</v>
      </c>
      <c r="J4" s="13" t="s">
        <v>45</v>
      </c>
    </row>
    <row r="5" spans="1:10" x14ac:dyDescent="0.25">
      <c r="A5" t="s">
        <v>48</v>
      </c>
      <c r="B5" s="7">
        <v>0.47599999999999998</v>
      </c>
      <c r="C5" s="7">
        <v>0.45714285714285713</v>
      </c>
      <c r="D5">
        <v>-0.4</v>
      </c>
      <c r="F5" s="7">
        <v>0.58299999999999996</v>
      </c>
      <c r="G5" s="7">
        <v>0.51162790697674421</v>
      </c>
      <c r="H5">
        <v>0.22</v>
      </c>
      <c r="J5" s="13" t="s">
        <v>45</v>
      </c>
    </row>
    <row r="6" spans="1:10" x14ac:dyDescent="0.25">
      <c r="A6" t="s">
        <v>49</v>
      </c>
      <c r="B6" s="7">
        <v>0.67100000000000004</v>
      </c>
      <c r="C6" s="7">
        <v>0.53768844221105527</v>
      </c>
      <c r="D6">
        <v>0.36</v>
      </c>
      <c r="F6" s="7">
        <v>0.78900000000000003</v>
      </c>
      <c r="G6" s="7">
        <v>0.62037037037037035</v>
      </c>
      <c r="H6">
        <v>1.28</v>
      </c>
    </row>
    <row r="7" spans="1:10" x14ac:dyDescent="0.25">
      <c r="A7" t="s">
        <v>51</v>
      </c>
      <c r="B7" s="7">
        <v>0.54300000000000004</v>
      </c>
      <c r="C7" s="7">
        <v>0.49777777777777776</v>
      </c>
      <c r="D7">
        <v>-0.08</v>
      </c>
      <c r="F7" s="7">
        <v>0.55600000000000005</v>
      </c>
      <c r="G7" s="7">
        <v>0.51041666666666663</v>
      </c>
      <c r="H7">
        <v>0.28000000000000003</v>
      </c>
      <c r="J7" s="13" t="s">
        <v>45</v>
      </c>
    </row>
    <row r="8" spans="1:10" x14ac:dyDescent="0.25">
      <c r="A8" t="s">
        <v>52</v>
      </c>
      <c r="B8" s="7">
        <v>0.68899999999999995</v>
      </c>
      <c r="C8" s="7">
        <v>0.57011494252873562</v>
      </c>
      <c r="D8">
        <v>0.69</v>
      </c>
      <c r="F8" s="7">
        <v>0.83299999999999996</v>
      </c>
      <c r="G8" s="7">
        <v>0.64367816091954022</v>
      </c>
      <c r="H8">
        <v>1.25</v>
      </c>
    </row>
    <row r="9" spans="1:10" x14ac:dyDescent="0.25">
      <c r="A9" t="s">
        <v>53</v>
      </c>
      <c r="B9" s="7">
        <v>0.56100000000000005</v>
      </c>
      <c r="C9" s="7">
        <v>0.5</v>
      </c>
      <c r="D9">
        <v>0.06</v>
      </c>
      <c r="F9" s="7">
        <v>0.78900000000000003</v>
      </c>
      <c r="G9" s="7">
        <v>0.58620689655172409</v>
      </c>
      <c r="H9">
        <v>0.85</v>
      </c>
    </row>
    <row r="10" spans="1:10" x14ac:dyDescent="0.25">
      <c r="A10" t="s">
        <v>54</v>
      </c>
      <c r="B10" s="7">
        <v>0.59799999999999998</v>
      </c>
      <c r="C10" s="7">
        <v>0.51543942992874114</v>
      </c>
      <c r="D10">
        <v>0.12</v>
      </c>
      <c r="F10" s="7">
        <v>0.61099999999999999</v>
      </c>
      <c r="G10" s="7">
        <v>0.49367088607594939</v>
      </c>
      <c r="H10">
        <v>0.13</v>
      </c>
    </row>
    <row r="11" spans="1:10" x14ac:dyDescent="0.25">
      <c r="A11" t="s">
        <v>55</v>
      </c>
      <c r="B11" s="7">
        <v>0.61599999999999999</v>
      </c>
      <c r="C11" s="7">
        <v>0.54357798165137616</v>
      </c>
      <c r="D11">
        <v>0.44</v>
      </c>
      <c r="F11" s="7">
        <v>0.73499999999999999</v>
      </c>
      <c r="G11" s="7">
        <v>0.5730337078651685</v>
      </c>
      <c r="H11">
        <v>0.59</v>
      </c>
    </row>
    <row r="12" spans="1:10" x14ac:dyDescent="0.25">
      <c r="A12" t="s">
        <v>56</v>
      </c>
      <c r="B12" s="7">
        <v>0.378</v>
      </c>
      <c r="C12" s="7">
        <v>0.4115138592750533</v>
      </c>
      <c r="D12">
        <v>-1.01</v>
      </c>
      <c r="F12" s="7">
        <v>0.34200000000000003</v>
      </c>
      <c r="G12" s="7">
        <v>0.44642857142857145</v>
      </c>
      <c r="H12">
        <v>-0.57999999999999996</v>
      </c>
      <c r="J12" s="13" t="s">
        <v>45</v>
      </c>
    </row>
    <row r="13" spans="1:10" x14ac:dyDescent="0.25">
      <c r="A13" t="s">
        <v>57</v>
      </c>
      <c r="B13" s="7">
        <v>0.58499999999999996</v>
      </c>
      <c r="C13" s="7">
        <v>0.50975609756097562</v>
      </c>
      <c r="D13">
        <v>0.01</v>
      </c>
      <c r="F13" s="7">
        <v>0.5</v>
      </c>
      <c r="G13" s="7">
        <v>0.50909090909090904</v>
      </c>
      <c r="H13">
        <v>0.28000000000000003</v>
      </c>
    </row>
    <row r="14" spans="1:10" x14ac:dyDescent="0.25">
      <c r="A14" t="s">
        <v>58</v>
      </c>
      <c r="B14" s="7">
        <v>0.61599999999999999</v>
      </c>
      <c r="C14" s="7">
        <v>0.52238805970149249</v>
      </c>
      <c r="D14">
        <v>0.26</v>
      </c>
      <c r="F14" s="7">
        <v>0.60499999999999998</v>
      </c>
      <c r="G14" s="7">
        <v>0.55670103092783507</v>
      </c>
      <c r="H14">
        <v>0.55000000000000004</v>
      </c>
    </row>
    <row r="15" spans="1:10" x14ac:dyDescent="0.25">
      <c r="A15" t="s">
        <v>59</v>
      </c>
      <c r="B15" s="7">
        <v>0.57899999999999996</v>
      </c>
      <c r="C15" s="7">
        <v>0.52530120481927711</v>
      </c>
      <c r="D15">
        <v>0.16</v>
      </c>
      <c r="F15" s="7">
        <v>0.66700000000000004</v>
      </c>
      <c r="G15" s="7">
        <v>0.54216867469879515</v>
      </c>
      <c r="H15">
        <v>0.34</v>
      </c>
    </row>
    <row r="16" spans="1:10" x14ac:dyDescent="0.25">
      <c r="A16" t="s">
        <v>60</v>
      </c>
      <c r="B16" s="7">
        <v>0.54300000000000004</v>
      </c>
      <c r="C16" s="7">
        <v>0.47789473684210526</v>
      </c>
      <c r="D16">
        <v>-0.16</v>
      </c>
      <c r="F16" s="7">
        <v>0.36799999999999999</v>
      </c>
      <c r="G16" s="7">
        <v>0.43243243243243246</v>
      </c>
      <c r="H16">
        <v>-0.61</v>
      </c>
    </row>
    <row r="17" spans="1:10" x14ac:dyDescent="0.25">
      <c r="A17" t="s">
        <v>61</v>
      </c>
      <c r="B17" s="7">
        <v>0.63400000000000001</v>
      </c>
      <c r="C17" s="7">
        <v>0.5280373831775701</v>
      </c>
      <c r="D17">
        <v>0.33</v>
      </c>
      <c r="F17" s="7">
        <v>0.73499999999999999</v>
      </c>
      <c r="G17" s="7">
        <v>0.56666666666666665</v>
      </c>
      <c r="H17">
        <v>0.62</v>
      </c>
    </row>
    <row r="18" spans="1:10" x14ac:dyDescent="0.25">
      <c r="A18" t="s">
        <v>62</v>
      </c>
      <c r="B18" s="7">
        <v>0.622</v>
      </c>
      <c r="C18" s="7">
        <v>0.54187192118226601</v>
      </c>
      <c r="D18">
        <v>0.51</v>
      </c>
      <c r="F18" s="7">
        <v>0.60499999999999998</v>
      </c>
      <c r="G18" s="7">
        <v>0.53</v>
      </c>
      <c r="H18">
        <v>0.28000000000000003</v>
      </c>
    </row>
    <row r="19" spans="1:10" x14ac:dyDescent="0.25">
      <c r="A19" t="s">
        <v>63</v>
      </c>
      <c r="B19" s="7">
        <v>0.433</v>
      </c>
      <c r="C19" s="7">
        <v>0.45522388059701491</v>
      </c>
      <c r="D19">
        <v>-0.44</v>
      </c>
      <c r="F19" s="7">
        <v>0.38900000000000001</v>
      </c>
      <c r="G19" s="7">
        <v>0.39772727272727271</v>
      </c>
      <c r="H19">
        <v>-0.93</v>
      </c>
    </row>
    <row r="20" spans="1:10" x14ac:dyDescent="0.25">
      <c r="A20" t="s">
        <v>64</v>
      </c>
      <c r="B20" s="7">
        <v>0.66500000000000004</v>
      </c>
      <c r="C20" s="7">
        <v>0.54816513761467889</v>
      </c>
      <c r="D20">
        <v>0.59</v>
      </c>
      <c r="F20" s="7">
        <v>0.65800000000000003</v>
      </c>
      <c r="G20" s="7">
        <v>0.52577319587628868</v>
      </c>
      <c r="H20">
        <v>0.28999999999999998</v>
      </c>
    </row>
    <row r="21" spans="1:10" x14ac:dyDescent="0.25">
      <c r="A21" t="s">
        <v>65</v>
      </c>
      <c r="B21" s="7">
        <v>0.60399999999999998</v>
      </c>
      <c r="C21" s="7">
        <v>0.52727272727272723</v>
      </c>
      <c r="D21">
        <v>0.25</v>
      </c>
      <c r="F21" s="7">
        <v>0.58299999999999996</v>
      </c>
      <c r="G21" s="7">
        <v>0.48571428571428571</v>
      </c>
      <c r="H21">
        <v>-0.14000000000000001</v>
      </c>
    </row>
    <row r="22" spans="1:10" x14ac:dyDescent="0.25">
      <c r="A22" t="s">
        <v>66</v>
      </c>
      <c r="B22" s="7">
        <v>0.61599999999999999</v>
      </c>
      <c r="C22" s="7">
        <v>0.51754385964912286</v>
      </c>
      <c r="D22">
        <v>0.2</v>
      </c>
      <c r="F22" s="7">
        <v>0.5</v>
      </c>
      <c r="G22" s="7">
        <v>0.50458715596330272</v>
      </c>
      <c r="H22">
        <v>0.01</v>
      </c>
    </row>
    <row r="23" spans="1:10" x14ac:dyDescent="0.25">
      <c r="A23" t="s">
        <v>67</v>
      </c>
      <c r="B23" s="7">
        <v>0.55500000000000005</v>
      </c>
      <c r="C23" s="7">
        <v>0.48175182481751827</v>
      </c>
      <c r="D23">
        <v>-0.23</v>
      </c>
      <c r="F23" s="7">
        <v>0.52800000000000002</v>
      </c>
      <c r="G23" s="7">
        <v>0.52173913043478259</v>
      </c>
      <c r="H23">
        <v>0.06</v>
      </c>
    </row>
    <row r="24" spans="1:10" x14ac:dyDescent="0.25">
      <c r="A24" t="s">
        <v>68</v>
      </c>
      <c r="B24" s="7">
        <v>0.60399999999999998</v>
      </c>
      <c r="C24" s="7">
        <v>0.52224824355971899</v>
      </c>
      <c r="D24">
        <v>0.28999999999999998</v>
      </c>
      <c r="F24" s="7">
        <v>0.5</v>
      </c>
      <c r="G24" s="7">
        <v>0.46551724137931033</v>
      </c>
      <c r="H24">
        <v>-0.3</v>
      </c>
    </row>
    <row r="25" spans="1:10" x14ac:dyDescent="0.25">
      <c r="A25" t="s">
        <v>69</v>
      </c>
      <c r="B25" s="7">
        <v>0.54900000000000004</v>
      </c>
      <c r="C25" s="7">
        <v>0.48379629629629628</v>
      </c>
      <c r="D25">
        <v>-0.04</v>
      </c>
      <c r="F25" s="7">
        <v>0.41699999999999998</v>
      </c>
      <c r="G25" s="7">
        <v>0.5</v>
      </c>
      <c r="H25">
        <v>-0.06</v>
      </c>
    </row>
    <row r="26" spans="1:10" x14ac:dyDescent="0.25">
      <c r="A26" t="s">
        <v>70</v>
      </c>
      <c r="B26" s="7">
        <v>0.66500000000000004</v>
      </c>
      <c r="C26" s="7">
        <v>0.50779510022271712</v>
      </c>
      <c r="D26">
        <v>0.1</v>
      </c>
      <c r="F26" s="7">
        <v>0.42099999999999999</v>
      </c>
      <c r="G26" s="7">
        <v>0.41463414634146339</v>
      </c>
      <c r="H26">
        <v>-0.62</v>
      </c>
    </row>
    <row r="27" spans="1:10" x14ac:dyDescent="0.25">
      <c r="A27" t="s">
        <v>71</v>
      </c>
      <c r="B27" s="7">
        <v>0.59099999999999997</v>
      </c>
      <c r="C27" s="7">
        <v>0.52666666666666662</v>
      </c>
      <c r="D27">
        <v>0.26</v>
      </c>
      <c r="F27" s="7">
        <v>0.375</v>
      </c>
      <c r="G27" s="7">
        <v>0.39669421487603307</v>
      </c>
      <c r="H27">
        <v>-1.21</v>
      </c>
    </row>
    <row r="28" spans="1:10" x14ac:dyDescent="0.25">
      <c r="A28" t="s">
        <v>72</v>
      </c>
      <c r="B28" s="7">
        <v>0.61</v>
      </c>
      <c r="C28" s="7">
        <v>0.53411764705882347</v>
      </c>
      <c r="D28">
        <v>0.39</v>
      </c>
      <c r="F28" s="7">
        <v>0.67600000000000005</v>
      </c>
      <c r="G28" s="7">
        <v>0.52040816326530615</v>
      </c>
      <c r="H28">
        <v>0.14000000000000001</v>
      </c>
    </row>
    <row r="29" spans="1:10" x14ac:dyDescent="0.25">
      <c r="A29" t="s">
        <v>73</v>
      </c>
      <c r="B29" s="7">
        <v>0.51200000000000001</v>
      </c>
      <c r="C29" s="7">
        <v>0.48735632183908045</v>
      </c>
      <c r="D29">
        <v>-0.23</v>
      </c>
      <c r="F29" s="7">
        <v>0.44400000000000001</v>
      </c>
      <c r="G29" s="7">
        <v>0.39534883720930231</v>
      </c>
      <c r="H29">
        <v>-1.02</v>
      </c>
      <c r="J29" s="13" t="s">
        <v>45</v>
      </c>
    </row>
    <row r="30" spans="1:10" x14ac:dyDescent="0.25">
      <c r="A30" t="s">
        <v>74</v>
      </c>
      <c r="B30" s="7">
        <v>0.61</v>
      </c>
      <c r="C30" s="7">
        <v>0.5226244343891403</v>
      </c>
      <c r="D30">
        <v>0.14000000000000001</v>
      </c>
      <c r="F30" s="7">
        <v>0.52600000000000002</v>
      </c>
      <c r="G30" s="7">
        <v>0.47191011235955055</v>
      </c>
      <c r="H30">
        <v>-0.37</v>
      </c>
      <c r="J30" s="13" t="s">
        <v>45</v>
      </c>
    </row>
    <row r="31" spans="1:10" x14ac:dyDescent="0.25">
      <c r="A31" t="s">
        <v>75</v>
      </c>
      <c r="B31" s="7">
        <v>0.65900000000000003</v>
      </c>
      <c r="C31" s="7">
        <v>0.55698924731182797</v>
      </c>
      <c r="D31">
        <v>0.56999999999999995</v>
      </c>
      <c r="F31" s="7">
        <v>0.47499999999999998</v>
      </c>
      <c r="G31" s="7">
        <v>0.4946236559139785</v>
      </c>
      <c r="H31">
        <v>-0.32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leagues_NHL_2015_teams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CJ</dc:creator>
  <cp:lastModifiedBy>cjtdevil</cp:lastModifiedBy>
  <dcterms:created xsi:type="dcterms:W3CDTF">2015-11-20T00:49:47Z</dcterms:created>
  <dcterms:modified xsi:type="dcterms:W3CDTF">2015-11-20T01:25:04Z</dcterms:modified>
</cp:coreProperties>
</file>